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OLEJBAL\TURNAJE\ČERVEN\Výsledky_Zhodnocení\2026\"/>
    </mc:Choice>
  </mc:AlternateContent>
  <xr:revisionPtr revIDLastSave="0" documentId="13_ncr:1_{E87B100C-F277-4367-813C-BB295CB4B65D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U18Z" sheetId="17" r:id="rId1"/>
    <sheet name="U20Z" sheetId="14" r:id="rId2"/>
    <sheet name="U22M" sheetId="19" r:id="rId3"/>
    <sheet name="U18Z_A hala 5+umístění" sheetId="23" r:id="rId4"/>
    <sheet name="U18Z_B kurty 5" sheetId="27" r:id="rId5"/>
    <sheet name="U20Z_A hala 3" sheetId="18" r:id="rId6"/>
    <sheet name="U20Z_B kurty 4" sheetId="8" r:id="rId7"/>
    <sheet name="U20Z_o 1.-4. kurty 4 " sheetId="31" r:id="rId8"/>
    <sheet name="U20Z_kurty o 5.-7." sheetId="30" r:id="rId9"/>
    <sheet name="U22M_A kurty 4+umístění" sheetId="28" r:id="rId10"/>
    <sheet name="U22M_B kurty 4" sheetId="24" r:id="rId11"/>
    <sheet name="Pořadí utkání kurty" sheetId="25" r:id="rId12"/>
    <sheet name="seznam k tisku" sheetId="26" r:id="rId13"/>
    <sheet name="List3" sheetId="29" r:id="rId14"/>
  </sheets>
  <definedNames>
    <definedName name="_xlnm.Print_Area" localSheetId="12">'seznam k tisku'!$A$1:$D$34</definedName>
    <definedName name="_xlnm.Print_Area" localSheetId="6">'U20Z_B kurty 4'!$A$1:$AR$24</definedName>
    <definedName name="_xlnm.Print_Area" localSheetId="8">'U20Z_kurty o 5.-7.'!$A$1:$AR$24</definedName>
    <definedName name="_xlnm.Print_Area" localSheetId="7">'U20Z_o 1.-4. kurty 4 '!$A$1:$AR$24</definedName>
    <definedName name="_xlnm.Print_Area" localSheetId="9">'U22M_A kurty 4+umístění'!$A$1:$AR$41</definedName>
    <definedName name="_xlnm.Print_Area" localSheetId="10">'U22M_B kurty 4'!$A$1:$AR$41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0" i="23" l="1"/>
  <c r="AP40" i="23"/>
  <c r="AP31" i="23"/>
  <c r="AR31" i="23"/>
  <c r="AP32" i="23"/>
  <c r="AR32" i="23"/>
  <c r="AP36" i="23"/>
  <c r="AR36" i="23"/>
  <c r="AN23" i="28"/>
  <c r="AL23" i="28"/>
  <c r="AN22" i="28"/>
  <c r="AL22" i="28"/>
  <c r="AN27" i="28"/>
  <c r="AL27" i="28"/>
  <c r="AN26" i="28"/>
  <c r="AL26" i="28"/>
  <c r="F22" i="31"/>
  <c r="C22" i="31"/>
  <c r="I19" i="31"/>
  <c r="N17" i="31"/>
  <c r="I22" i="31" s="1"/>
  <c r="L17" i="31"/>
  <c r="K22" i="31" s="1"/>
  <c r="F17" i="31"/>
  <c r="N16" i="31"/>
  <c r="I21" i="31" s="1"/>
  <c r="L16" i="31"/>
  <c r="K21" i="31" s="1"/>
  <c r="AN15" i="31"/>
  <c r="AL15" i="31"/>
  <c r="N15" i="31"/>
  <c r="I20" i="31" s="1"/>
  <c r="L15" i="31"/>
  <c r="K20" i="31" s="1"/>
  <c r="AN14" i="31"/>
  <c r="AL14" i="31"/>
  <c r="Y14" i="31"/>
  <c r="N14" i="31"/>
  <c r="L14" i="31"/>
  <c r="K19" i="31" s="1"/>
  <c r="W15" i="31"/>
  <c r="AN13" i="31"/>
  <c r="AL13" i="31"/>
  <c r="AN12" i="31"/>
  <c r="AL12" i="31"/>
  <c r="Y12" i="31"/>
  <c r="W12" i="31"/>
  <c r="N12" i="31"/>
  <c r="L12" i="31"/>
  <c r="H22" i="31" s="1"/>
  <c r="K12" i="31"/>
  <c r="I12" i="31"/>
  <c r="H17" i="31" s="1"/>
  <c r="E12" i="31"/>
  <c r="AN11" i="31"/>
  <c r="AL11" i="31"/>
  <c r="Y11" i="31"/>
  <c r="N11" i="31"/>
  <c r="F21" i="31" s="1"/>
  <c r="L11" i="31"/>
  <c r="H21" i="31" s="1"/>
  <c r="K11" i="31"/>
  <c r="F16" i="31" s="1"/>
  <c r="I11" i="31"/>
  <c r="H16" i="31" s="1"/>
  <c r="AN10" i="31"/>
  <c r="AL10" i="31"/>
  <c r="Y10" i="31"/>
  <c r="N10" i="31"/>
  <c r="F20" i="31" s="1"/>
  <c r="L10" i="31"/>
  <c r="L13" i="31" s="1"/>
  <c r="K10" i="31"/>
  <c r="F15" i="31" s="1"/>
  <c r="I10" i="31"/>
  <c r="I13" i="31" s="1"/>
  <c r="N9" i="31"/>
  <c r="F19" i="31" s="1"/>
  <c r="L9" i="31"/>
  <c r="K9" i="31"/>
  <c r="F14" i="31" s="1"/>
  <c r="I9" i="31"/>
  <c r="H14" i="31" s="1"/>
  <c r="W11" i="31"/>
  <c r="N7" i="31"/>
  <c r="L7" i="31"/>
  <c r="E22" i="31" s="1"/>
  <c r="K7" i="31"/>
  <c r="C17" i="31" s="1"/>
  <c r="I7" i="31"/>
  <c r="E17" i="31" s="1"/>
  <c r="H7" i="31"/>
  <c r="F7" i="31"/>
  <c r="N6" i="31"/>
  <c r="C21" i="31" s="1"/>
  <c r="L6" i="31"/>
  <c r="E21" i="31" s="1"/>
  <c r="K6" i="31"/>
  <c r="C16" i="31" s="1"/>
  <c r="I6" i="31"/>
  <c r="E16" i="31" s="1"/>
  <c r="H6" i="31"/>
  <c r="C11" i="31" s="1"/>
  <c r="F6" i="31"/>
  <c r="E11" i="31" s="1"/>
  <c r="N5" i="31"/>
  <c r="C20" i="31" s="1"/>
  <c r="L5" i="31"/>
  <c r="E20" i="31" s="1"/>
  <c r="K5" i="31"/>
  <c r="I5" i="31"/>
  <c r="E15" i="31" s="1"/>
  <c r="H5" i="31"/>
  <c r="C10" i="31" s="1"/>
  <c r="F5" i="31"/>
  <c r="E10" i="31" s="1"/>
  <c r="N4" i="31"/>
  <c r="C19" i="31" s="1"/>
  <c r="L4" i="31"/>
  <c r="E19" i="31" s="1"/>
  <c r="K4" i="31"/>
  <c r="C14" i="31" s="1"/>
  <c r="I4" i="31"/>
  <c r="E14" i="31" s="1"/>
  <c r="H4" i="31"/>
  <c r="C9" i="31" s="1"/>
  <c r="F4" i="31"/>
  <c r="E9" i="31" s="1"/>
  <c r="Y15" i="31"/>
  <c r="L2" i="31"/>
  <c r="I2" i="31"/>
  <c r="F22" i="30"/>
  <c r="E22" i="30"/>
  <c r="C22" i="30"/>
  <c r="K19" i="30"/>
  <c r="I19" i="30"/>
  <c r="W12" i="30"/>
  <c r="N17" i="30"/>
  <c r="I22" i="30" s="1"/>
  <c r="L17" i="30"/>
  <c r="K22" i="30" s="1"/>
  <c r="E17" i="30"/>
  <c r="N16" i="30"/>
  <c r="I21" i="30" s="1"/>
  <c r="L16" i="30"/>
  <c r="K21" i="30" s="1"/>
  <c r="AN15" i="30"/>
  <c r="AL15" i="30"/>
  <c r="W15" i="30"/>
  <c r="N15" i="30"/>
  <c r="I20" i="30" s="1"/>
  <c r="L15" i="30"/>
  <c r="K20" i="30" s="1"/>
  <c r="AN14" i="30"/>
  <c r="AL14" i="30"/>
  <c r="Y14" i="30"/>
  <c r="N14" i="30"/>
  <c r="L14" i="30"/>
  <c r="F14" i="30"/>
  <c r="Y11" i="30"/>
  <c r="AN13" i="30"/>
  <c r="AL13" i="30"/>
  <c r="W13" i="30"/>
  <c r="AN12" i="30"/>
  <c r="AL12" i="30"/>
  <c r="Y12" i="30"/>
  <c r="N12" i="30"/>
  <c r="L12" i="30"/>
  <c r="H22" i="30" s="1"/>
  <c r="K12" i="30"/>
  <c r="F17" i="30" s="1"/>
  <c r="I12" i="30"/>
  <c r="H17" i="30" s="1"/>
  <c r="E12" i="30"/>
  <c r="AN11" i="30"/>
  <c r="AL11" i="30"/>
  <c r="N11" i="30"/>
  <c r="F21" i="30" s="1"/>
  <c r="L11" i="30"/>
  <c r="H21" i="30" s="1"/>
  <c r="K11" i="30"/>
  <c r="F16" i="30" s="1"/>
  <c r="I11" i="30"/>
  <c r="H16" i="30" s="1"/>
  <c r="E11" i="30"/>
  <c r="AN10" i="30"/>
  <c r="AL10" i="30"/>
  <c r="Y10" i="30"/>
  <c r="W10" i="30"/>
  <c r="N10" i="30"/>
  <c r="L10" i="30"/>
  <c r="L13" i="30" s="1"/>
  <c r="K10" i="30"/>
  <c r="F15" i="30" s="1"/>
  <c r="F18" i="30" s="1"/>
  <c r="I10" i="30"/>
  <c r="H15" i="30" s="1"/>
  <c r="N9" i="30"/>
  <c r="F19" i="30" s="1"/>
  <c r="L9" i="30"/>
  <c r="K9" i="30"/>
  <c r="I9" i="30"/>
  <c r="H14" i="30" s="1"/>
  <c r="W11" i="30"/>
  <c r="N7" i="30"/>
  <c r="L7" i="30"/>
  <c r="K7" i="30"/>
  <c r="C17" i="30" s="1"/>
  <c r="I7" i="30"/>
  <c r="H7" i="30"/>
  <c r="C12" i="30" s="1"/>
  <c r="F7" i="30"/>
  <c r="N6" i="30"/>
  <c r="C21" i="30" s="1"/>
  <c r="L6" i="30"/>
  <c r="E21" i="30" s="1"/>
  <c r="K6" i="30"/>
  <c r="C16" i="30" s="1"/>
  <c r="I6" i="30"/>
  <c r="E16" i="30" s="1"/>
  <c r="H6" i="30"/>
  <c r="F6" i="30"/>
  <c r="N5" i="30"/>
  <c r="L5" i="30"/>
  <c r="E20" i="30" s="1"/>
  <c r="K5" i="30"/>
  <c r="C15" i="30" s="1"/>
  <c r="I5" i="30"/>
  <c r="H5" i="30"/>
  <c r="C10" i="30" s="1"/>
  <c r="F5" i="30"/>
  <c r="E10" i="30" s="1"/>
  <c r="N4" i="30"/>
  <c r="C19" i="30" s="1"/>
  <c r="L4" i="30"/>
  <c r="E19" i="30" s="1"/>
  <c r="K4" i="30"/>
  <c r="C14" i="30" s="1"/>
  <c r="I4" i="30"/>
  <c r="E14" i="30" s="1"/>
  <c r="H4" i="30"/>
  <c r="C9" i="30" s="1"/>
  <c r="F4" i="30"/>
  <c r="E9" i="30" s="1"/>
  <c r="Y15" i="30"/>
  <c r="L2" i="30"/>
  <c r="I2" i="30"/>
  <c r="I19" i="8"/>
  <c r="B14" i="18"/>
  <c r="B19" i="24"/>
  <c r="B14" i="24"/>
  <c r="B9" i="24"/>
  <c r="B4" i="24"/>
  <c r="B19" i="28"/>
  <c r="B14" i="28"/>
  <c r="B9" i="28"/>
  <c r="B4" i="28"/>
  <c r="B19" i="8"/>
  <c r="B14" i="8"/>
  <c r="B9" i="8"/>
  <c r="B4" i="8"/>
  <c r="B9" i="18"/>
  <c r="B4" i="18"/>
  <c r="B24" i="27"/>
  <c r="AA6" i="27" s="1"/>
  <c r="B19" i="27"/>
  <c r="AA7" i="27" s="1"/>
  <c r="B14" i="27"/>
  <c r="AC6" i="27" s="1"/>
  <c r="B9" i="27"/>
  <c r="AC5" i="27" s="1"/>
  <c r="B4" i="27"/>
  <c r="AA5" i="27" s="1"/>
  <c r="E27" i="27"/>
  <c r="Q22" i="27"/>
  <c r="L27" i="27" s="1"/>
  <c r="O22" i="27"/>
  <c r="N27" i="27" s="1"/>
  <c r="F22" i="27"/>
  <c r="E22" i="27"/>
  <c r="Q21" i="27"/>
  <c r="L26" i="27" s="1"/>
  <c r="O21" i="27"/>
  <c r="N26" i="27" s="1"/>
  <c r="Q20" i="27"/>
  <c r="L25" i="27" s="1"/>
  <c r="O20" i="27"/>
  <c r="O23" i="27" s="1"/>
  <c r="Q19" i="27"/>
  <c r="L24" i="27" s="1"/>
  <c r="O19" i="27"/>
  <c r="Q17" i="27"/>
  <c r="I27" i="27" s="1"/>
  <c r="O17" i="27"/>
  <c r="K27" i="27" s="1"/>
  <c r="N17" i="27"/>
  <c r="I22" i="27" s="1"/>
  <c r="L17" i="27"/>
  <c r="K22" i="27" s="1"/>
  <c r="Q16" i="27"/>
  <c r="I26" i="27" s="1"/>
  <c r="O16" i="27"/>
  <c r="K26" i="27" s="1"/>
  <c r="N16" i="27"/>
  <c r="I21" i="27" s="1"/>
  <c r="L16" i="27"/>
  <c r="K21" i="27" s="1"/>
  <c r="Q15" i="27"/>
  <c r="I25" i="27" s="1"/>
  <c r="O15" i="27"/>
  <c r="N15" i="27"/>
  <c r="I20" i="27" s="1"/>
  <c r="L15" i="27"/>
  <c r="Q14" i="27"/>
  <c r="I24" i="27" s="1"/>
  <c r="O14" i="27"/>
  <c r="K24" i="27" s="1"/>
  <c r="N14" i="27"/>
  <c r="I19" i="27" s="1"/>
  <c r="L14" i="27"/>
  <c r="K19" i="27" s="1"/>
  <c r="AR12" i="27"/>
  <c r="AP12" i="27"/>
  <c r="N13" i="27" s="1"/>
  <c r="Q12" i="27"/>
  <c r="F27" i="27" s="1"/>
  <c r="O12" i="27"/>
  <c r="H27" i="27" s="1"/>
  <c r="N12" i="27"/>
  <c r="L12" i="27"/>
  <c r="H22" i="27" s="1"/>
  <c r="K12" i="27"/>
  <c r="F17" i="27" s="1"/>
  <c r="I12" i="27"/>
  <c r="H17" i="27" s="1"/>
  <c r="AR11" i="27"/>
  <c r="AP11" i="27"/>
  <c r="Q11" i="27"/>
  <c r="F26" i="27" s="1"/>
  <c r="O11" i="27"/>
  <c r="H26" i="27" s="1"/>
  <c r="N11" i="27"/>
  <c r="F21" i="27" s="1"/>
  <c r="L11" i="27"/>
  <c r="H21" i="27" s="1"/>
  <c r="K11" i="27"/>
  <c r="F16" i="27" s="1"/>
  <c r="I11" i="27"/>
  <c r="H16" i="27" s="1"/>
  <c r="AR10" i="27"/>
  <c r="AP10" i="27"/>
  <c r="Q10" i="27"/>
  <c r="Q13" i="27" s="1"/>
  <c r="O10" i="27"/>
  <c r="H25" i="27" s="1"/>
  <c r="N10" i="27"/>
  <c r="F20" i="27" s="1"/>
  <c r="L10" i="27"/>
  <c r="K10" i="27"/>
  <c r="K13" i="27" s="1"/>
  <c r="I10" i="27"/>
  <c r="I13" i="27" s="1"/>
  <c r="AR9" i="27"/>
  <c r="AP9" i="27"/>
  <c r="Q9" i="27"/>
  <c r="O9" i="27"/>
  <c r="H24" i="27" s="1"/>
  <c r="N9" i="27"/>
  <c r="F19" i="27" s="1"/>
  <c r="L9" i="27"/>
  <c r="H19" i="27" s="1"/>
  <c r="K9" i="27"/>
  <c r="F14" i="27" s="1"/>
  <c r="I9" i="27"/>
  <c r="H14" i="27" s="1"/>
  <c r="AR8" i="27"/>
  <c r="AP8" i="27"/>
  <c r="AR7" i="27"/>
  <c r="AP7" i="27"/>
  <c r="Q7" i="27"/>
  <c r="C27" i="27" s="1"/>
  <c r="N7" i="27"/>
  <c r="C22" i="27" s="1"/>
  <c r="L7" i="27"/>
  <c r="K7" i="27"/>
  <c r="C17" i="27" s="1"/>
  <c r="I7" i="27"/>
  <c r="E17" i="27" s="1"/>
  <c r="H7" i="27"/>
  <c r="C12" i="27" s="1"/>
  <c r="F7" i="27"/>
  <c r="E12" i="27" s="1"/>
  <c r="AR6" i="27"/>
  <c r="AP6" i="27"/>
  <c r="Q6" i="27"/>
  <c r="C26" i="27" s="1"/>
  <c r="O6" i="27"/>
  <c r="E26" i="27" s="1"/>
  <c r="N6" i="27"/>
  <c r="C21" i="27" s="1"/>
  <c r="L6" i="27"/>
  <c r="K6" i="27"/>
  <c r="C16" i="27" s="1"/>
  <c r="I6" i="27"/>
  <c r="I8" i="27" s="1"/>
  <c r="H6" i="27"/>
  <c r="F6" i="27"/>
  <c r="E11" i="27" s="1"/>
  <c r="AR5" i="27"/>
  <c r="AP5" i="27"/>
  <c r="Q5" i="27"/>
  <c r="O5" i="27"/>
  <c r="E25" i="27" s="1"/>
  <c r="E28" i="27" s="1"/>
  <c r="N5" i="27"/>
  <c r="C20" i="27" s="1"/>
  <c r="L5" i="27"/>
  <c r="E20" i="27" s="1"/>
  <c r="K5" i="27"/>
  <c r="I5" i="27"/>
  <c r="E15" i="27" s="1"/>
  <c r="H5" i="27"/>
  <c r="C10" i="27" s="1"/>
  <c r="F5" i="27"/>
  <c r="E10" i="27" s="1"/>
  <c r="AR4" i="27"/>
  <c r="AP4" i="27"/>
  <c r="Q4" i="27"/>
  <c r="C24" i="27" s="1"/>
  <c r="O4" i="27"/>
  <c r="E24" i="27" s="1"/>
  <c r="N4" i="27"/>
  <c r="C19" i="27" s="1"/>
  <c r="L4" i="27"/>
  <c r="E19" i="27" s="1"/>
  <c r="K4" i="27"/>
  <c r="C14" i="27" s="1"/>
  <c r="I4" i="27"/>
  <c r="E14" i="27" s="1"/>
  <c r="H4" i="27"/>
  <c r="C9" i="27" s="1"/>
  <c r="F4" i="27"/>
  <c r="E9" i="27" s="1"/>
  <c r="AR3" i="27"/>
  <c r="AP3" i="27"/>
  <c r="B24" i="23"/>
  <c r="O2" i="23" s="1"/>
  <c r="B19" i="23"/>
  <c r="AC9" i="23" s="1"/>
  <c r="B14" i="23"/>
  <c r="AA8" i="23" s="1"/>
  <c r="B9" i="23"/>
  <c r="AC5" i="23" s="1"/>
  <c r="B4" i="23"/>
  <c r="AA5" i="23" s="1"/>
  <c r="E27" i="23"/>
  <c r="Q22" i="23"/>
  <c r="L27" i="23" s="1"/>
  <c r="O22" i="23"/>
  <c r="N27" i="23" s="1"/>
  <c r="Q21" i="23"/>
  <c r="L26" i="23" s="1"/>
  <c r="O21" i="23"/>
  <c r="N26" i="23" s="1"/>
  <c r="Q20" i="23"/>
  <c r="L25" i="23" s="1"/>
  <c r="O20" i="23"/>
  <c r="N25" i="23" s="1"/>
  <c r="Q19" i="23"/>
  <c r="O19" i="23"/>
  <c r="N24" i="23" s="1"/>
  <c r="Q17" i="23"/>
  <c r="I27" i="23" s="1"/>
  <c r="O17" i="23"/>
  <c r="K27" i="23" s="1"/>
  <c r="N17" i="23"/>
  <c r="I22" i="23" s="1"/>
  <c r="L17" i="23"/>
  <c r="K22" i="23" s="1"/>
  <c r="Q16" i="23"/>
  <c r="I26" i="23" s="1"/>
  <c r="O16" i="23"/>
  <c r="K26" i="23" s="1"/>
  <c r="N16" i="23"/>
  <c r="I21" i="23" s="1"/>
  <c r="L16" i="23"/>
  <c r="K21" i="23" s="1"/>
  <c r="Q15" i="23"/>
  <c r="O15" i="23"/>
  <c r="K25" i="23" s="1"/>
  <c r="N15" i="23"/>
  <c r="I20" i="23" s="1"/>
  <c r="L15" i="23"/>
  <c r="K20" i="23" s="1"/>
  <c r="Q14" i="23"/>
  <c r="I24" i="23" s="1"/>
  <c r="O14" i="23"/>
  <c r="K24" i="23" s="1"/>
  <c r="N14" i="23"/>
  <c r="I19" i="23" s="1"/>
  <c r="L14" i="23"/>
  <c r="K19" i="23" s="1"/>
  <c r="AR12" i="23"/>
  <c r="AP12" i="23"/>
  <c r="N13" i="23" s="1"/>
  <c r="Q12" i="23"/>
  <c r="F27" i="23" s="1"/>
  <c r="O12" i="23"/>
  <c r="H27" i="23" s="1"/>
  <c r="N12" i="23"/>
  <c r="F22" i="23" s="1"/>
  <c r="L12" i="23"/>
  <c r="H22" i="23" s="1"/>
  <c r="K12" i="23"/>
  <c r="F17" i="23" s="1"/>
  <c r="I12" i="23"/>
  <c r="H17" i="23" s="1"/>
  <c r="AR11" i="23"/>
  <c r="AP11" i="23"/>
  <c r="Q11" i="23"/>
  <c r="F26" i="23" s="1"/>
  <c r="O11" i="23"/>
  <c r="H26" i="23" s="1"/>
  <c r="N11" i="23"/>
  <c r="F21" i="23" s="1"/>
  <c r="L11" i="23"/>
  <c r="H21" i="23" s="1"/>
  <c r="K11" i="23"/>
  <c r="F16" i="23" s="1"/>
  <c r="I11" i="23"/>
  <c r="H16" i="23" s="1"/>
  <c r="AR10" i="23"/>
  <c r="AP10" i="23"/>
  <c r="Q10" i="23"/>
  <c r="O10" i="23"/>
  <c r="H25" i="23" s="1"/>
  <c r="H28" i="23" s="1"/>
  <c r="N10" i="23"/>
  <c r="F20" i="23" s="1"/>
  <c r="L10" i="23"/>
  <c r="K10" i="23"/>
  <c r="K13" i="23" s="1"/>
  <c r="I10" i="23"/>
  <c r="I13" i="23" s="1"/>
  <c r="AR9" i="23"/>
  <c r="AP9" i="23"/>
  <c r="Q9" i="23"/>
  <c r="O9" i="23"/>
  <c r="H24" i="23" s="1"/>
  <c r="N9" i="23"/>
  <c r="F19" i="23" s="1"/>
  <c r="L9" i="23"/>
  <c r="H19" i="23" s="1"/>
  <c r="K9" i="23"/>
  <c r="F14" i="23" s="1"/>
  <c r="I9" i="23"/>
  <c r="H14" i="23" s="1"/>
  <c r="AR8" i="23"/>
  <c r="AP8" i="23"/>
  <c r="AR7" i="23"/>
  <c r="AP7" i="23"/>
  <c r="Q7" i="23"/>
  <c r="C27" i="23" s="1"/>
  <c r="N7" i="23"/>
  <c r="C22" i="23" s="1"/>
  <c r="L7" i="23"/>
  <c r="E22" i="23" s="1"/>
  <c r="K7" i="23"/>
  <c r="C17" i="23" s="1"/>
  <c r="I7" i="23"/>
  <c r="E17" i="23" s="1"/>
  <c r="H7" i="23"/>
  <c r="C12" i="23" s="1"/>
  <c r="F7" i="23"/>
  <c r="E12" i="23" s="1"/>
  <c r="AR6" i="23"/>
  <c r="AP6" i="23"/>
  <c r="Q6" i="23"/>
  <c r="C26" i="23" s="1"/>
  <c r="O6" i="23"/>
  <c r="E26" i="23" s="1"/>
  <c r="N6" i="23"/>
  <c r="C21" i="23" s="1"/>
  <c r="L6" i="23"/>
  <c r="E21" i="23" s="1"/>
  <c r="K6" i="23"/>
  <c r="C16" i="23" s="1"/>
  <c r="I6" i="23"/>
  <c r="E16" i="23" s="1"/>
  <c r="H6" i="23"/>
  <c r="C11" i="23" s="1"/>
  <c r="F6" i="23"/>
  <c r="E11" i="23" s="1"/>
  <c r="AR5" i="23"/>
  <c r="AP5" i="23"/>
  <c r="Q5" i="23"/>
  <c r="C25" i="23" s="1"/>
  <c r="O5" i="23"/>
  <c r="E25" i="23" s="1"/>
  <c r="N5" i="23"/>
  <c r="C20" i="23" s="1"/>
  <c r="L5" i="23"/>
  <c r="K5" i="23"/>
  <c r="I5" i="23"/>
  <c r="H5" i="23"/>
  <c r="C10" i="23" s="1"/>
  <c r="F5" i="23"/>
  <c r="E10" i="23" s="1"/>
  <c r="AR4" i="23"/>
  <c r="AP4" i="23"/>
  <c r="Q4" i="23"/>
  <c r="C24" i="23" s="1"/>
  <c r="O4" i="23"/>
  <c r="E24" i="23" s="1"/>
  <c r="N4" i="23"/>
  <c r="C19" i="23" s="1"/>
  <c r="L4" i="23"/>
  <c r="E19" i="23" s="1"/>
  <c r="K4" i="23"/>
  <c r="C14" i="23" s="1"/>
  <c r="I4" i="23"/>
  <c r="E14" i="23" s="1"/>
  <c r="H4" i="23"/>
  <c r="C9" i="23" s="1"/>
  <c r="F4" i="23"/>
  <c r="E9" i="23" s="1"/>
  <c r="AR3" i="23"/>
  <c r="AP3" i="23"/>
  <c r="K8" i="31" l="1"/>
  <c r="H20" i="31"/>
  <c r="H23" i="31" s="1"/>
  <c r="F18" i="31"/>
  <c r="Q9" i="31"/>
  <c r="L13" i="27"/>
  <c r="E13" i="30"/>
  <c r="H8" i="31"/>
  <c r="K23" i="31"/>
  <c r="E18" i="31"/>
  <c r="F23" i="31"/>
  <c r="E13" i="31"/>
  <c r="N13" i="31"/>
  <c r="O9" i="31"/>
  <c r="R9" i="31" s="1"/>
  <c r="Q14" i="31"/>
  <c r="O14" i="31"/>
  <c r="R14" i="31" s="1"/>
  <c r="H19" i="31"/>
  <c r="Q19" i="31" s="1"/>
  <c r="E23" i="31"/>
  <c r="I23" i="31"/>
  <c r="C23" i="31"/>
  <c r="O19" i="31"/>
  <c r="R19" i="31" s="1"/>
  <c r="L18" i="31"/>
  <c r="L8" i="31"/>
  <c r="K13" i="31"/>
  <c r="C2" i="31"/>
  <c r="N8" i="31"/>
  <c r="C12" i="31"/>
  <c r="C13" i="31" s="1"/>
  <c r="O12" i="31" s="1"/>
  <c r="H15" i="31"/>
  <c r="H18" i="31" s="1"/>
  <c r="F2" i="31"/>
  <c r="W14" i="31"/>
  <c r="W10" i="31"/>
  <c r="W13" i="31"/>
  <c r="N18" i="31"/>
  <c r="O4" i="31"/>
  <c r="R4" i="31" s="1"/>
  <c r="F8" i="31"/>
  <c r="Y13" i="31"/>
  <c r="Q4" i="31"/>
  <c r="I8" i="31"/>
  <c r="C15" i="31"/>
  <c r="C18" i="31" s="1"/>
  <c r="K23" i="30"/>
  <c r="I8" i="30"/>
  <c r="N13" i="30"/>
  <c r="N8" i="30"/>
  <c r="H8" i="30"/>
  <c r="H18" i="30"/>
  <c r="C20" i="30"/>
  <c r="C23" i="30" s="1"/>
  <c r="Q9" i="30"/>
  <c r="H20" i="30"/>
  <c r="F8" i="30"/>
  <c r="Q14" i="30"/>
  <c r="O19" i="30"/>
  <c r="R19" i="30" s="1"/>
  <c r="Q4" i="30"/>
  <c r="O9" i="30"/>
  <c r="R9" i="30" s="1"/>
  <c r="O14" i="30"/>
  <c r="R14" i="30" s="1"/>
  <c r="I23" i="30"/>
  <c r="H23" i="30"/>
  <c r="C18" i="30"/>
  <c r="E23" i="30"/>
  <c r="F2" i="30"/>
  <c r="L18" i="30"/>
  <c r="N18" i="30"/>
  <c r="O4" i="30"/>
  <c r="R4" i="30" s="1"/>
  <c r="Y13" i="30"/>
  <c r="K8" i="30"/>
  <c r="C11" i="30"/>
  <c r="C13" i="30" s="1"/>
  <c r="I13" i="30"/>
  <c r="E15" i="30"/>
  <c r="E18" i="30" s="1"/>
  <c r="L8" i="30"/>
  <c r="K13" i="30"/>
  <c r="H19" i="30"/>
  <c r="Q19" i="30" s="1"/>
  <c r="C2" i="30"/>
  <c r="F20" i="30"/>
  <c r="F23" i="30" s="1"/>
  <c r="W14" i="30"/>
  <c r="O18" i="27"/>
  <c r="K25" i="27"/>
  <c r="K8" i="27"/>
  <c r="H8" i="27"/>
  <c r="F25" i="27"/>
  <c r="O13" i="27"/>
  <c r="I2" i="23"/>
  <c r="AC11" i="27"/>
  <c r="AC8" i="27"/>
  <c r="C2" i="27"/>
  <c r="AA4" i="23"/>
  <c r="AC6" i="23"/>
  <c r="L2" i="27"/>
  <c r="AA6" i="23"/>
  <c r="AC10" i="23"/>
  <c r="AC11" i="23"/>
  <c r="AA11" i="23"/>
  <c r="AA11" i="27"/>
  <c r="F2" i="23"/>
  <c r="AC4" i="27"/>
  <c r="C15" i="27"/>
  <c r="C18" i="27" s="1"/>
  <c r="F28" i="27"/>
  <c r="L8" i="27"/>
  <c r="AA4" i="27"/>
  <c r="L18" i="27"/>
  <c r="F23" i="27"/>
  <c r="I23" i="27"/>
  <c r="H15" i="27"/>
  <c r="H18" i="27" s="1"/>
  <c r="Q8" i="27"/>
  <c r="AA8" i="27"/>
  <c r="H28" i="27"/>
  <c r="N18" i="27"/>
  <c r="Q18" i="27"/>
  <c r="E21" i="27"/>
  <c r="E23" i="27" s="1"/>
  <c r="K28" i="27"/>
  <c r="F8" i="27"/>
  <c r="Q23" i="27"/>
  <c r="L13" i="23"/>
  <c r="Q13" i="23"/>
  <c r="K8" i="23"/>
  <c r="E13" i="23"/>
  <c r="AA3" i="23"/>
  <c r="N18" i="23"/>
  <c r="AC9" i="27"/>
  <c r="AA12" i="27"/>
  <c r="AA3" i="27"/>
  <c r="AC12" i="27"/>
  <c r="F2" i="27"/>
  <c r="AA9" i="27"/>
  <c r="T9" i="27"/>
  <c r="E13" i="27"/>
  <c r="T12" i="27" s="1"/>
  <c r="C23" i="27"/>
  <c r="C13" i="27"/>
  <c r="I28" i="27"/>
  <c r="R19" i="27"/>
  <c r="U19" i="27" s="1"/>
  <c r="T19" i="27"/>
  <c r="L28" i="27"/>
  <c r="C11" i="27"/>
  <c r="E16" i="27"/>
  <c r="E18" i="27" s="1"/>
  <c r="N24" i="27"/>
  <c r="T24" i="27" s="1"/>
  <c r="F15" i="27"/>
  <c r="F18" i="27" s="1"/>
  <c r="H20" i="27"/>
  <c r="H23" i="27" s="1"/>
  <c r="I2" i="27"/>
  <c r="T4" i="27"/>
  <c r="R14" i="27"/>
  <c r="U14" i="27" s="1"/>
  <c r="K20" i="27"/>
  <c r="K23" i="27" s="1"/>
  <c r="F24" i="27"/>
  <c r="R24" i="27" s="1"/>
  <c r="U24" i="27" s="1"/>
  <c r="O2" i="27"/>
  <c r="AC7" i="27"/>
  <c r="N8" i="27"/>
  <c r="R9" i="27"/>
  <c r="U9" i="27" s="1"/>
  <c r="AA10" i="27"/>
  <c r="T14" i="27"/>
  <c r="N25" i="27"/>
  <c r="N28" i="27" s="1"/>
  <c r="R4" i="27"/>
  <c r="U4" i="27" s="1"/>
  <c r="O8" i="27"/>
  <c r="AC10" i="27"/>
  <c r="C25" i="27"/>
  <c r="C28" i="27" s="1"/>
  <c r="AC3" i="27"/>
  <c r="AC3" i="23"/>
  <c r="AC7" i="23"/>
  <c r="L2" i="23"/>
  <c r="AC4" i="23"/>
  <c r="AA7" i="23"/>
  <c r="AA12" i="23"/>
  <c r="AA10" i="23"/>
  <c r="T9" i="23"/>
  <c r="R19" i="23"/>
  <c r="U19" i="23" s="1"/>
  <c r="E28" i="23"/>
  <c r="I23" i="23"/>
  <c r="O18" i="23"/>
  <c r="I8" i="23"/>
  <c r="K28" i="23"/>
  <c r="O8" i="23"/>
  <c r="O23" i="23"/>
  <c r="L8" i="23"/>
  <c r="K23" i="23"/>
  <c r="Q18" i="23"/>
  <c r="I25" i="23"/>
  <c r="I28" i="23" s="1"/>
  <c r="L18" i="23"/>
  <c r="C23" i="23"/>
  <c r="T24" i="23"/>
  <c r="C28" i="23"/>
  <c r="C13" i="23"/>
  <c r="T19" i="23"/>
  <c r="N28" i="23"/>
  <c r="F23" i="23"/>
  <c r="L28" i="23"/>
  <c r="Q8" i="23"/>
  <c r="F8" i="23"/>
  <c r="AC12" i="23"/>
  <c r="C15" i="23"/>
  <c r="C18" i="23" s="1"/>
  <c r="E20" i="23"/>
  <c r="E23" i="23" s="1"/>
  <c r="Q23" i="23"/>
  <c r="L24" i="23"/>
  <c r="F25" i="23"/>
  <c r="F28" i="23" s="1"/>
  <c r="C2" i="23"/>
  <c r="H8" i="23"/>
  <c r="AC8" i="23"/>
  <c r="AA9" i="23"/>
  <c r="O13" i="23"/>
  <c r="E15" i="23"/>
  <c r="E18" i="23" s="1"/>
  <c r="F15" i="23"/>
  <c r="F18" i="23" s="1"/>
  <c r="H20" i="23"/>
  <c r="H23" i="23" s="1"/>
  <c r="H15" i="23"/>
  <c r="H18" i="23" s="1"/>
  <c r="R4" i="23"/>
  <c r="U4" i="23" s="1"/>
  <c r="T4" i="23"/>
  <c r="R14" i="23"/>
  <c r="U14" i="23" s="1"/>
  <c r="F24" i="23"/>
  <c r="N8" i="23"/>
  <c r="R9" i="23"/>
  <c r="U9" i="23" s="1"/>
  <c r="T14" i="23"/>
  <c r="R12" i="23" l="1"/>
  <c r="T12" i="23"/>
  <c r="R7" i="27"/>
  <c r="Q12" i="30"/>
  <c r="Q7" i="31"/>
  <c r="Q12" i="31"/>
  <c r="S9" i="31" s="1"/>
  <c r="Q22" i="31"/>
  <c r="O7" i="31"/>
  <c r="Q17" i="31"/>
  <c r="O17" i="31"/>
  <c r="O22" i="31"/>
  <c r="Q7" i="30"/>
  <c r="Q17" i="30"/>
  <c r="O7" i="30"/>
  <c r="Q22" i="30"/>
  <c r="O12" i="30"/>
  <c r="O22" i="30"/>
  <c r="O17" i="30"/>
  <c r="T7" i="27"/>
  <c r="V4" i="27" s="1"/>
  <c r="R12" i="27"/>
  <c r="V9" i="27" s="1"/>
  <c r="R17" i="27"/>
  <c r="T17" i="27"/>
  <c r="T27" i="27"/>
  <c r="T22" i="27"/>
  <c r="R22" i="27"/>
  <c r="R7" i="23"/>
  <c r="R27" i="27"/>
  <c r="R22" i="23"/>
  <c r="T27" i="23"/>
  <c r="R17" i="23"/>
  <c r="R24" i="23"/>
  <c r="U24" i="23" s="1"/>
  <c r="T17" i="23"/>
  <c r="T22" i="23"/>
  <c r="T7" i="23"/>
  <c r="R27" i="23"/>
  <c r="V9" i="23" l="1"/>
  <c r="V24" i="23"/>
  <c r="V4" i="23"/>
  <c r="S19" i="31"/>
  <c r="S9" i="30"/>
  <c r="S4" i="30"/>
  <c r="S14" i="31"/>
  <c r="S4" i="31"/>
  <c r="S14" i="30"/>
  <c r="S19" i="30"/>
  <c r="V24" i="27"/>
  <c r="V19" i="27"/>
  <c r="V14" i="27"/>
  <c r="V19" i="23"/>
  <c r="V14" i="23"/>
  <c r="AN39" i="28" l="1"/>
  <c r="AL39" i="28"/>
  <c r="AN35" i="28"/>
  <c r="AL35" i="28"/>
  <c r="AN31" i="28"/>
  <c r="AL31" i="28"/>
  <c r="AN30" i="28"/>
  <c r="AL30" i="28"/>
  <c r="K22" i="28"/>
  <c r="I22" i="28"/>
  <c r="Y14" i="28"/>
  <c r="N17" i="28"/>
  <c r="L17" i="28"/>
  <c r="H17" i="28"/>
  <c r="F17" i="28"/>
  <c r="E17" i="28"/>
  <c r="N16" i="28"/>
  <c r="I21" i="28" s="1"/>
  <c r="L16" i="28"/>
  <c r="K21" i="28" s="1"/>
  <c r="AN15" i="28"/>
  <c r="AL15" i="28"/>
  <c r="N15" i="28"/>
  <c r="I20" i="28" s="1"/>
  <c r="L15" i="28"/>
  <c r="K20" i="28" s="1"/>
  <c r="AN14" i="28"/>
  <c r="AL14" i="28"/>
  <c r="N14" i="28"/>
  <c r="I19" i="28" s="1"/>
  <c r="L14" i="28"/>
  <c r="K19" i="28" s="1"/>
  <c r="Y11" i="28"/>
  <c r="AN13" i="28"/>
  <c r="AL13" i="28"/>
  <c r="AN12" i="28"/>
  <c r="AL12" i="28"/>
  <c r="W12" i="28"/>
  <c r="N12" i="28"/>
  <c r="F22" i="28" s="1"/>
  <c r="L12" i="28"/>
  <c r="H22" i="28" s="1"/>
  <c r="K12" i="28"/>
  <c r="I12" i="28"/>
  <c r="AN11" i="28"/>
  <c r="AL11" i="28"/>
  <c r="W11" i="28"/>
  <c r="N11" i="28"/>
  <c r="F21" i="28" s="1"/>
  <c r="L11" i="28"/>
  <c r="H21" i="28" s="1"/>
  <c r="K11" i="28"/>
  <c r="F16" i="28" s="1"/>
  <c r="I11" i="28"/>
  <c r="H16" i="28" s="1"/>
  <c r="AN10" i="28"/>
  <c r="AL10" i="28"/>
  <c r="Y10" i="28"/>
  <c r="N10" i="28"/>
  <c r="L10" i="28"/>
  <c r="H20" i="28" s="1"/>
  <c r="K10" i="28"/>
  <c r="F15" i="28" s="1"/>
  <c r="I10" i="28"/>
  <c r="N9" i="28"/>
  <c r="F19" i="28" s="1"/>
  <c r="L9" i="28"/>
  <c r="H19" i="28" s="1"/>
  <c r="K9" i="28"/>
  <c r="F14" i="28" s="1"/>
  <c r="I9" i="28"/>
  <c r="H14" i="28" s="1"/>
  <c r="Y13" i="28"/>
  <c r="N7" i="28"/>
  <c r="C22" i="28" s="1"/>
  <c r="L7" i="28"/>
  <c r="K7" i="28"/>
  <c r="C17" i="28" s="1"/>
  <c r="I7" i="28"/>
  <c r="H7" i="28"/>
  <c r="C12" i="28" s="1"/>
  <c r="F7" i="28"/>
  <c r="E12" i="28" s="1"/>
  <c r="N6" i="28"/>
  <c r="C21" i="28" s="1"/>
  <c r="L6" i="28"/>
  <c r="E21" i="28" s="1"/>
  <c r="K6" i="28"/>
  <c r="C16" i="28" s="1"/>
  <c r="I6" i="28"/>
  <c r="H6" i="28"/>
  <c r="C11" i="28" s="1"/>
  <c r="F6" i="28"/>
  <c r="E11" i="28" s="1"/>
  <c r="N5" i="28"/>
  <c r="N8" i="28" s="1"/>
  <c r="L5" i="28"/>
  <c r="E20" i="28" s="1"/>
  <c r="K5" i="28"/>
  <c r="C15" i="28" s="1"/>
  <c r="I5" i="28"/>
  <c r="E15" i="28" s="1"/>
  <c r="H5" i="28"/>
  <c r="C10" i="28" s="1"/>
  <c r="F5" i="28"/>
  <c r="E10" i="28" s="1"/>
  <c r="N4" i="28"/>
  <c r="C19" i="28" s="1"/>
  <c r="L4" i="28"/>
  <c r="E19" i="28" s="1"/>
  <c r="K4" i="28"/>
  <c r="C14" i="28" s="1"/>
  <c r="I4" i="28"/>
  <c r="E14" i="28" s="1"/>
  <c r="H4" i="28"/>
  <c r="F4" i="28"/>
  <c r="E9" i="28" s="1"/>
  <c r="Y15" i="28"/>
  <c r="L2" i="28"/>
  <c r="F2" i="28"/>
  <c r="C14" i="17"/>
  <c r="Y15" i="24"/>
  <c r="B19" i="18"/>
  <c r="AA5" i="18" s="1"/>
  <c r="N17" i="18"/>
  <c r="I22" i="18" s="1"/>
  <c r="L17" i="18"/>
  <c r="K22" i="18" s="1"/>
  <c r="H17" i="18"/>
  <c r="N16" i="18"/>
  <c r="I21" i="18" s="1"/>
  <c r="L16" i="18"/>
  <c r="K21" i="18" s="1"/>
  <c r="N15" i="18"/>
  <c r="I20" i="18" s="1"/>
  <c r="L15" i="18"/>
  <c r="K20" i="18" s="1"/>
  <c r="N14" i="18"/>
  <c r="I19" i="18" s="1"/>
  <c r="L14" i="18"/>
  <c r="K19" i="18" s="1"/>
  <c r="N12" i="18"/>
  <c r="F22" i="18" s="1"/>
  <c r="L12" i="18"/>
  <c r="H22" i="18" s="1"/>
  <c r="K12" i="18"/>
  <c r="F17" i="18" s="1"/>
  <c r="I12" i="18"/>
  <c r="N11" i="18"/>
  <c r="F21" i="18" s="1"/>
  <c r="L11" i="18"/>
  <c r="H21" i="18" s="1"/>
  <c r="K11" i="18"/>
  <c r="F16" i="18" s="1"/>
  <c r="I11" i="18"/>
  <c r="N10" i="18"/>
  <c r="F20" i="18" s="1"/>
  <c r="L10" i="18"/>
  <c r="K10" i="18"/>
  <c r="I10" i="18"/>
  <c r="H15" i="18" s="1"/>
  <c r="N9" i="18"/>
  <c r="F19" i="18" s="1"/>
  <c r="L9" i="18"/>
  <c r="H19" i="18" s="1"/>
  <c r="K9" i="18"/>
  <c r="F14" i="18" s="1"/>
  <c r="I9" i="18"/>
  <c r="H14" i="18" s="1"/>
  <c r="AR8" i="18"/>
  <c r="AP8" i="18"/>
  <c r="AC8" i="18"/>
  <c r="AA8" i="18"/>
  <c r="AR7" i="18"/>
  <c r="AP7" i="18"/>
  <c r="AA7" i="18"/>
  <c r="N7" i="18"/>
  <c r="C22" i="18" s="1"/>
  <c r="L7" i="18"/>
  <c r="E22" i="18" s="1"/>
  <c r="K7" i="18"/>
  <c r="C17" i="18" s="1"/>
  <c r="I7" i="18"/>
  <c r="E17" i="18" s="1"/>
  <c r="H7" i="18"/>
  <c r="C12" i="18" s="1"/>
  <c r="F7" i="18"/>
  <c r="E12" i="18" s="1"/>
  <c r="AR6" i="18"/>
  <c r="AP6" i="18"/>
  <c r="AC6" i="18"/>
  <c r="AA6" i="18"/>
  <c r="N6" i="18"/>
  <c r="C21" i="18" s="1"/>
  <c r="L6" i="18"/>
  <c r="E21" i="18" s="1"/>
  <c r="K6" i="18"/>
  <c r="C16" i="18" s="1"/>
  <c r="I6" i="18"/>
  <c r="E16" i="18" s="1"/>
  <c r="H6" i="18"/>
  <c r="C11" i="18" s="1"/>
  <c r="F6" i="18"/>
  <c r="E11" i="18" s="1"/>
  <c r="AR5" i="18"/>
  <c r="AP5" i="18"/>
  <c r="AC5" i="18"/>
  <c r="N5" i="18"/>
  <c r="C20" i="18" s="1"/>
  <c r="L5" i="18"/>
  <c r="E20" i="18" s="1"/>
  <c r="K5" i="18"/>
  <c r="I5" i="18"/>
  <c r="I8" i="18" s="1"/>
  <c r="H5" i="18"/>
  <c r="C10" i="18" s="1"/>
  <c r="F5" i="18"/>
  <c r="E10" i="18" s="1"/>
  <c r="AR4" i="18"/>
  <c r="AP4" i="18"/>
  <c r="AC4" i="18"/>
  <c r="AA4" i="18"/>
  <c r="N4" i="18"/>
  <c r="C19" i="18" s="1"/>
  <c r="L4" i="18"/>
  <c r="E19" i="18" s="1"/>
  <c r="K4" i="18"/>
  <c r="C14" i="18" s="1"/>
  <c r="I4" i="18"/>
  <c r="E14" i="18" s="1"/>
  <c r="H4" i="18"/>
  <c r="C9" i="18" s="1"/>
  <c r="F4" i="18"/>
  <c r="E9" i="18" s="1"/>
  <c r="AR3" i="18"/>
  <c r="AP3" i="18"/>
  <c r="AA3" i="18"/>
  <c r="I2" i="18"/>
  <c r="F2" i="18"/>
  <c r="C2" i="18"/>
  <c r="L2" i="24"/>
  <c r="Y11" i="24"/>
  <c r="W11" i="24"/>
  <c r="AN39" i="24"/>
  <c r="AL39" i="24"/>
  <c r="AN35" i="24"/>
  <c r="AL35" i="24"/>
  <c r="AN31" i="24"/>
  <c r="AL31" i="24"/>
  <c r="AN30" i="24"/>
  <c r="AL30" i="24"/>
  <c r="F22" i="24"/>
  <c r="N17" i="24"/>
  <c r="I22" i="24" s="1"/>
  <c r="L17" i="24"/>
  <c r="K22" i="24" s="1"/>
  <c r="H17" i="24"/>
  <c r="N16" i="24"/>
  <c r="I21" i="24" s="1"/>
  <c r="L16" i="24"/>
  <c r="K21" i="24" s="1"/>
  <c r="AN15" i="24"/>
  <c r="AL15" i="24"/>
  <c r="N15" i="24"/>
  <c r="I20" i="24" s="1"/>
  <c r="L15" i="24"/>
  <c r="L18" i="24" s="1"/>
  <c r="AN14" i="24"/>
  <c r="AL14" i="24"/>
  <c r="N14" i="24"/>
  <c r="L14" i="24"/>
  <c r="AN13" i="24"/>
  <c r="AL13" i="24"/>
  <c r="AN12" i="24"/>
  <c r="AL12" i="24"/>
  <c r="N12" i="24"/>
  <c r="L12" i="24"/>
  <c r="H22" i="24" s="1"/>
  <c r="K12" i="24"/>
  <c r="F17" i="24" s="1"/>
  <c r="I12" i="24"/>
  <c r="AN11" i="24"/>
  <c r="AL11" i="24"/>
  <c r="N11" i="24"/>
  <c r="F21" i="24" s="1"/>
  <c r="L11" i="24"/>
  <c r="H21" i="24" s="1"/>
  <c r="K11" i="24"/>
  <c r="F16" i="24" s="1"/>
  <c r="I11" i="24"/>
  <c r="H16" i="24" s="1"/>
  <c r="AN10" i="24"/>
  <c r="AL10" i="24"/>
  <c r="N10" i="24"/>
  <c r="F20" i="24" s="1"/>
  <c r="L10" i="24"/>
  <c r="H20" i="24" s="1"/>
  <c r="K10" i="24"/>
  <c r="F15" i="24" s="1"/>
  <c r="I10" i="24"/>
  <c r="H15" i="24" s="1"/>
  <c r="N9" i="24"/>
  <c r="F19" i="24" s="1"/>
  <c r="L9" i="24"/>
  <c r="H19" i="24" s="1"/>
  <c r="K9" i="24"/>
  <c r="F14" i="24" s="1"/>
  <c r="I9" i="24"/>
  <c r="N7" i="24"/>
  <c r="C22" i="24" s="1"/>
  <c r="L7" i="24"/>
  <c r="E22" i="24" s="1"/>
  <c r="K7" i="24"/>
  <c r="C17" i="24" s="1"/>
  <c r="I7" i="24"/>
  <c r="E17" i="24" s="1"/>
  <c r="H7" i="24"/>
  <c r="F7" i="24"/>
  <c r="E12" i="24" s="1"/>
  <c r="N6" i="24"/>
  <c r="C21" i="24" s="1"/>
  <c r="L6" i="24"/>
  <c r="E21" i="24" s="1"/>
  <c r="K6" i="24"/>
  <c r="C16" i="24" s="1"/>
  <c r="I6" i="24"/>
  <c r="H6" i="24"/>
  <c r="C11" i="24" s="1"/>
  <c r="F6" i="24"/>
  <c r="E11" i="24" s="1"/>
  <c r="N5" i="24"/>
  <c r="C20" i="24" s="1"/>
  <c r="L5" i="24"/>
  <c r="E20" i="24" s="1"/>
  <c r="K5" i="24"/>
  <c r="C15" i="24" s="1"/>
  <c r="I5" i="24"/>
  <c r="E15" i="24" s="1"/>
  <c r="H5" i="24"/>
  <c r="C10" i="24" s="1"/>
  <c r="F5" i="24"/>
  <c r="E10" i="24" s="1"/>
  <c r="N4" i="24"/>
  <c r="C19" i="24" s="1"/>
  <c r="L4" i="24"/>
  <c r="E19" i="24" s="1"/>
  <c r="K4" i="24"/>
  <c r="C14" i="24" s="1"/>
  <c r="I4" i="24"/>
  <c r="H4" i="24"/>
  <c r="C9" i="24" s="1"/>
  <c r="F4" i="24"/>
  <c r="E9" i="24" s="1"/>
  <c r="I8" i="28" l="1"/>
  <c r="N13" i="28"/>
  <c r="K23" i="28"/>
  <c r="I13" i="28"/>
  <c r="C20" i="28"/>
  <c r="C23" i="28" s="1"/>
  <c r="L8" i="28"/>
  <c r="F18" i="28"/>
  <c r="F20" i="28"/>
  <c r="F23" i="28" s="1"/>
  <c r="C18" i="28"/>
  <c r="E13" i="28"/>
  <c r="O19" i="28"/>
  <c r="R19" i="28" s="1"/>
  <c r="Q14" i="28"/>
  <c r="Q4" i="28"/>
  <c r="O14" i="28"/>
  <c r="R14" i="28" s="1"/>
  <c r="Q9" i="28"/>
  <c r="I13" i="18"/>
  <c r="K23" i="18"/>
  <c r="I23" i="18"/>
  <c r="K8" i="18"/>
  <c r="E23" i="18"/>
  <c r="H16" i="18"/>
  <c r="H18" i="18" s="1"/>
  <c r="C23" i="18"/>
  <c r="O22" i="18" s="1"/>
  <c r="I23" i="28"/>
  <c r="E23" i="28"/>
  <c r="C13" i="28"/>
  <c r="H23" i="28"/>
  <c r="Q19" i="28"/>
  <c r="C2" i="28"/>
  <c r="O9" i="28"/>
  <c r="R9" i="28" s="1"/>
  <c r="L13" i="28"/>
  <c r="H15" i="28"/>
  <c r="H18" i="28" s="1"/>
  <c r="E16" i="28"/>
  <c r="E18" i="28" s="1"/>
  <c r="Y12" i="28"/>
  <c r="W14" i="28"/>
  <c r="L18" i="28"/>
  <c r="I2" i="28"/>
  <c r="C9" i="28"/>
  <c r="W10" i="28"/>
  <c r="W13" i="28"/>
  <c r="N18" i="28"/>
  <c r="K8" i="28"/>
  <c r="O4" i="28"/>
  <c r="R4" i="28" s="1"/>
  <c r="F8" i="28"/>
  <c r="W15" i="28"/>
  <c r="E22" i="28"/>
  <c r="K13" i="28"/>
  <c r="H8" i="28"/>
  <c r="F2" i="24"/>
  <c r="O4" i="18"/>
  <c r="R4" i="18" s="1"/>
  <c r="I8" i="24"/>
  <c r="O4" i="24"/>
  <c r="R4" i="24" s="1"/>
  <c r="Q4" i="24"/>
  <c r="AC3" i="18"/>
  <c r="E15" i="18"/>
  <c r="E18" i="18" s="1"/>
  <c r="F23" i="18"/>
  <c r="O9" i="18"/>
  <c r="R9" i="18" s="1"/>
  <c r="L13" i="18"/>
  <c r="Q14" i="18"/>
  <c r="C15" i="18"/>
  <c r="C18" i="18" s="1"/>
  <c r="K13" i="18"/>
  <c r="E13" i="18"/>
  <c r="C13" i="18"/>
  <c r="N13" i="18"/>
  <c r="Q19" i="18"/>
  <c r="O14" i="18"/>
  <c r="R14" i="18" s="1"/>
  <c r="O19" i="18"/>
  <c r="R19" i="18" s="1"/>
  <c r="F8" i="18"/>
  <c r="L18" i="18"/>
  <c r="H20" i="18"/>
  <c r="H23" i="18" s="1"/>
  <c r="Q4" i="18"/>
  <c r="H8" i="18"/>
  <c r="Q9" i="18"/>
  <c r="N18" i="18"/>
  <c r="F15" i="18"/>
  <c r="F18" i="18" s="1"/>
  <c r="L2" i="18"/>
  <c r="AC7" i="18"/>
  <c r="N8" i="18"/>
  <c r="L8" i="18"/>
  <c r="F23" i="24"/>
  <c r="N13" i="24"/>
  <c r="Y13" i="24"/>
  <c r="H8" i="24"/>
  <c r="E13" i="24"/>
  <c r="K8" i="24"/>
  <c r="I13" i="24"/>
  <c r="K20" i="24"/>
  <c r="K23" i="24" s="1"/>
  <c r="W14" i="24"/>
  <c r="F18" i="24"/>
  <c r="W12" i="24"/>
  <c r="Y10" i="24"/>
  <c r="Y14" i="24"/>
  <c r="H18" i="24"/>
  <c r="H23" i="24"/>
  <c r="C18" i="24"/>
  <c r="O9" i="24"/>
  <c r="R9" i="24" s="1"/>
  <c r="O14" i="24"/>
  <c r="R14" i="24" s="1"/>
  <c r="I23" i="24"/>
  <c r="E23" i="24"/>
  <c r="C23" i="24"/>
  <c r="K13" i="24"/>
  <c r="N8" i="24"/>
  <c r="L13" i="24"/>
  <c r="E14" i="24"/>
  <c r="E16" i="24"/>
  <c r="E18" i="24" s="1"/>
  <c r="I19" i="24"/>
  <c r="O19" i="24" s="1"/>
  <c r="R19" i="24" s="1"/>
  <c r="Q9" i="24"/>
  <c r="Y12" i="24"/>
  <c r="K19" i="24"/>
  <c r="Q19" i="24" s="1"/>
  <c r="I2" i="24"/>
  <c r="W10" i="24"/>
  <c r="W13" i="24"/>
  <c r="H14" i="24"/>
  <c r="Q14" i="24" s="1"/>
  <c r="N18" i="24"/>
  <c r="L8" i="24"/>
  <c r="C2" i="24"/>
  <c r="C12" i="24"/>
  <c r="C13" i="24" s="1"/>
  <c r="F8" i="24"/>
  <c r="W15" i="24"/>
  <c r="Q12" i="28" l="1"/>
  <c r="Q22" i="28"/>
  <c r="O7" i="28"/>
  <c r="O17" i="28"/>
  <c r="Q7" i="18"/>
  <c r="Q22" i="18"/>
  <c r="O12" i="18"/>
  <c r="Q12" i="18"/>
  <c r="O22" i="28"/>
  <c r="Q17" i="28"/>
  <c r="Q7" i="28"/>
  <c r="O12" i="28"/>
  <c r="Q17" i="18"/>
  <c r="Q12" i="24"/>
  <c r="Q7" i="24"/>
  <c r="O7" i="18"/>
  <c r="S19" i="18"/>
  <c r="O17" i="18"/>
  <c r="O22" i="24"/>
  <c r="Q22" i="24"/>
  <c r="O7" i="24"/>
  <c r="O17" i="24"/>
  <c r="O12" i="24"/>
  <c r="Q17" i="24"/>
  <c r="S9" i="28" l="1"/>
  <c r="S4" i="28"/>
  <c r="S19" i="28"/>
  <c r="S4" i="24"/>
  <c r="S9" i="24"/>
  <c r="S14" i="28"/>
  <c r="S9" i="18"/>
  <c r="S4" i="18"/>
  <c r="S14" i="18"/>
  <c r="S14" i="24"/>
  <c r="S19" i="24"/>
  <c r="Y12" i="8"/>
  <c r="W12" i="8"/>
  <c r="Y13" i="8"/>
  <c r="W13" i="8"/>
  <c r="D11" i="14" l="1"/>
  <c r="L11" i="8" l="1"/>
  <c r="N11" i="8" l="1"/>
  <c r="F21" i="8" s="1"/>
  <c r="N10" i="8"/>
  <c r="F20" i="8" s="1"/>
  <c r="K4" i="8"/>
  <c r="C14" i="8" s="1"/>
  <c r="N17" i="8"/>
  <c r="I22" i="8" s="1"/>
  <c r="L17" i="8"/>
  <c r="K22" i="8" s="1"/>
  <c r="N16" i="8"/>
  <c r="I21" i="8" s="1"/>
  <c r="L16" i="8"/>
  <c r="K21" i="8" s="1"/>
  <c r="N15" i="8"/>
  <c r="I20" i="8" s="1"/>
  <c r="L15" i="8"/>
  <c r="N14" i="8"/>
  <c r="L14" i="8"/>
  <c r="K19" i="8" s="1"/>
  <c r="N12" i="8"/>
  <c r="F22" i="8" s="1"/>
  <c r="L12" i="8"/>
  <c r="H22" i="8" s="1"/>
  <c r="K12" i="8"/>
  <c r="F17" i="8" s="1"/>
  <c r="I12" i="8"/>
  <c r="H17" i="8" s="1"/>
  <c r="H21" i="8"/>
  <c r="K11" i="8"/>
  <c r="F16" i="8" s="1"/>
  <c r="I11" i="8"/>
  <c r="H16" i="8" s="1"/>
  <c r="L10" i="8"/>
  <c r="H20" i="8" s="1"/>
  <c r="K10" i="8"/>
  <c r="F15" i="8" s="1"/>
  <c r="I10" i="8"/>
  <c r="N9" i="8"/>
  <c r="F19" i="8" s="1"/>
  <c r="L9" i="8"/>
  <c r="K9" i="8"/>
  <c r="F14" i="8" s="1"/>
  <c r="I9" i="8"/>
  <c r="H14" i="8" s="1"/>
  <c r="AN15" i="8"/>
  <c r="AL15" i="8"/>
  <c r="Y15" i="8"/>
  <c r="W15" i="8"/>
  <c r="AN14" i="8"/>
  <c r="AL14" i="8"/>
  <c r="Y14" i="8"/>
  <c r="W14" i="8"/>
  <c r="N7" i="8"/>
  <c r="C22" i="8" s="1"/>
  <c r="L7" i="8"/>
  <c r="E22" i="8" s="1"/>
  <c r="K7" i="8"/>
  <c r="C17" i="8" s="1"/>
  <c r="I7" i="8"/>
  <c r="E17" i="8" s="1"/>
  <c r="H7" i="8"/>
  <c r="C12" i="8" s="1"/>
  <c r="F7" i="8"/>
  <c r="E12" i="8" s="1"/>
  <c r="AN13" i="8"/>
  <c r="AL13" i="8"/>
  <c r="N6" i="8"/>
  <c r="C21" i="8" s="1"/>
  <c r="L6" i="8"/>
  <c r="E21" i="8" s="1"/>
  <c r="K6" i="8"/>
  <c r="C16" i="8" s="1"/>
  <c r="I6" i="8"/>
  <c r="E16" i="8" s="1"/>
  <c r="H6" i="8"/>
  <c r="C11" i="8" s="1"/>
  <c r="F6" i="8"/>
  <c r="E11" i="8" s="1"/>
  <c r="AN12" i="8"/>
  <c r="AL12" i="8"/>
  <c r="N5" i="8"/>
  <c r="C20" i="8" s="1"/>
  <c r="L5" i="8"/>
  <c r="K5" i="8"/>
  <c r="C15" i="8" s="1"/>
  <c r="I5" i="8"/>
  <c r="E15" i="8" s="1"/>
  <c r="H5" i="8"/>
  <c r="C10" i="8" s="1"/>
  <c r="F5" i="8"/>
  <c r="AN11" i="8"/>
  <c r="AL11" i="8"/>
  <c r="Y11" i="8"/>
  <c r="W11" i="8"/>
  <c r="N4" i="8"/>
  <c r="C19" i="8" s="1"/>
  <c r="L4" i="8"/>
  <c r="E19" i="8" s="1"/>
  <c r="I4" i="8"/>
  <c r="E14" i="8" s="1"/>
  <c r="H4" i="8"/>
  <c r="F4" i="8"/>
  <c r="AN10" i="8"/>
  <c r="AL10" i="8"/>
  <c r="Y10" i="8"/>
  <c r="W10" i="8"/>
  <c r="L2" i="8"/>
  <c r="I2" i="8"/>
  <c r="F2" i="8"/>
  <c r="C2" i="8"/>
  <c r="I13" i="8" l="1"/>
  <c r="F18" i="8"/>
  <c r="H23" i="8"/>
  <c r="I23" i="8"/>
  <c r="N13" i="8"/>
  <c r="F23" i="8"/>
  <c r="L8" i="8"/>
  <c r="Q4" i="8"/>
  <c r="O4" i="8"/>
  <c r="R4" i="8" s="1"/>
  <c r="F8" i="8"/>
  <c r="L18" i="8"/>
  <c r="E9" i="8"/>
  <c r="Q9" i="8" s="1"/>
  <c r="K8" i="8"/>
  <c r="C13" i="8"/>
  <c r="C23" i="8"/>
  <c r="C18" i="8"/>
  <c r="E18" i="8"/>
  <c r="O19" i="8"/>
  <c r="R19" i="8" s="1"/>
  <c r="I8" i="8"/>
  <c r="C9" i="8"/>
  <c r="O9" i="8" s="1"/>
  <c r="R9" i="8" s="1"/>
  <c r="Q14" i="8"/>
  <c r="N18" i="8"/>
  <c r="H19" i="8"/>
  <c r="Q19" i="8" s="1"/>
  <c r="E20" i="8"/>
  <c r="E23" i="8" s="1"/>
  <c r="K20" i="8"/>
  <c r="K23" i="8" s="1"/>
  <c r="H8" i="8"/>
  <c r="N8" i="8"/>
  <c r="E10" i="8"/>
  <c r="E13" i="8" s="1"/>
  <c r="L13" i="8"/>
  <c r="O14" i="8"/>
  <c r="R14" i="8" s="1"/>
  <c r="K13" i="8"/>
  <c r="H15" i="8"/>
  <c r="H18" i="8" s="1"/>
  <c r="O12" i="8" l="1"/>
  <c r="Q12" i="8"/>
  <c r="O7" i="8"/>
  <c r="O17" i="8"/>
  <c r="O22" i="8"/>
  <c r="Q22" i="8"/>
  <c r="Q7" i="8"/>
  <c r="Q17" i="8"/>
  <c r="S9" i="8" l="1"/>
  <c r="S4" i="8"/>
  <c r="S19" i="8"/>
  <c r="S14" i="8"/>
</calcChain>
</file>

<file path=xl/sharedStrings.xml><?xml version="1.0" encoding="utf-8"?>
<sst xmlns="http://schemas.openxmlformats.org/spreadsheetml/2006/main" count="1623" uniqueCount="144">
  <si>
    <t>:</t>
  </si>
  <si>
    <t>Sety</t>
  </si>
  <si>
    <t>Míče</t>
  </si>
  <si>
    <t>Body</t>
  </si>
  <si>
    <t>Poměr</t>
  </si>
  <si>
    <t>Umístění</t>
  </si>
  <si>
    <t>-</t>
  </si>
  <si>
    <t>1. set</t>
  </si>
  <si>
    <t>2. set</t>
  </si>
  <si>
    <t>3. set</t>
  </si>
  <si>
    <t>Semifinále</t>
  </si>
  <si>
    <t>Finále o 3. místo</t>
  </si>
  <si>
    <t>Finále o 1. místo</t>
  </si>
  <si>
    <t>kurt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</si>
  <si>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</si>
  <si>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</si>
  <si>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</si>
  <si>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</si>
  <si>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</si>
  <si>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</si>
  <si>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</si>
  <si>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</si>
  <si>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</si>
  <si>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23.</t>
  </si>
  <si>
    <t>24.</t>
  </si>
  <si>
    <t>25.</t>
  </si>
  <si>
    <t>26.</t>
  </si>
  <si>
    <t>KURT č..</t>
  </si>
  <si>
    <t>Rozhodčí</t>
  </si>
  <si>
    <t>Počet</t>
  </si>
  <si>
    <t>Název družstva</t>
  </si>
  <si>
    <t>Číslo utkání</t>
  </si>
  <si>
    <t>Orient. Čas</t>
  </si>
  <si>
    <t>orient. čas</t>
  </si>
  <si>
    <t>Pořadí</t>
  </si>
  <si>
    <t>vklad</t>
  </si>
  <si>
    <t>Celkem</t>
  </si>
  <si>
    <t xml:space="preserve">TJ Hlučín </t>
  </si>
  <si>
    <t>TJ Sokol Vratimov</t>
  </si>
  <si>
    <t>TJ Ostrava "B"</t>
  </si>
  <si>
    <t>DDM BYSTŘICE</t>
  </si>
  <si>
    <t>A-Pořadí utkání</t>
  </si>
  <si>
    <t>O 1.-3. místo-Pořadí utkání</t>
  </si>
  <si>
    <t>kurt</t>
  </si>
  <si>
    <t>orientační čas</t>
  </si>
  <si>
    <t>Rozpis utkání</t>
  </si>
  <si>
    <t>Malá cena  Beskyd 21.6.2026</t>
  </si>
  <si>
    <t>KADETKY U18Z 1.1.2009 a ml.</t>
  </si>
  <si>
    <t xml:space="preserve">VAM Havířov </t>
  </si>
  <si>
    <t>Raškovice U18</t>
  </si>
  <si>
    <t>SVK Nový Jičín A</t>
  </si>
  <si>
    <t>Třebíč</t>
  </si>
  <si>
    <t>Nový Jičín B</t>
  </si>
  <si>
    <t xml:space="preserve">TJ Sokol Frýdek-Místek U18
</t>
  </si>
  <si>
    <t>TJ Sokol Frýdek-Místek juniorky D</t>
  </si>
  <si>
    <t>10.</t>
  </si>
  <si>
    <t>TJ Sokol Frýdek-Místek béčko</t>
  </si>
  <si>
    <t>Paskov</t>
  </si>
  <si>
    <t>Uganda</t>
  </si>
  <si>
    <t>Raškovice U20</t>
  </si>
  <si>
    <t xml:space="preserve">
TJ Sokol Frýdek-Místek U20 </t>
  </si>
  <si>
    <t>VKB Frýdlant n.O.</t>
  </si>
  <si>
    <t>Štramberk</t>
  </si>
  <si>
    <t>VSO - D</t>
  </si>
  <si>
    <t>VK Ostrava</t>
  </si>
  <si>
    <t>Green FM</t>
  </si>
  <si>
    <t xml:space="preserve">VO Slezská Orlice </t>
  </si>
  <si>
    <t>Red Frýdlant n/O</t>
  </si>
  <si>
    <t>TJ Šumperk U18M</t>
  </si>
  <si>
    <t>JUNIOŘI 1.1.2006 a ml.</t>
  </si>
  <si>
    <t>JUNIORKY 1.1.2006 a ml.</t>
  </si>
  <si>
    <t>U22 Z;</t>
  </si>
  <si>
    <t>U20 Z;</t>
  </si>
  <si>
    <t>U22 M;</t>
  </si>
  <si>
    <t>U20 M;</t>
  </si>
  <si>
    <t>U18 M;</t>
  </si>
  <si>
    <t>KRAJSKÝ PŘEBOR</t>
  </si>
  <si>
    <t>OKRESNÍ SOUTĚŽ</t>
  </si>
  <si>
    <t>EXTRALIGA</t>
  </si>
  <si>
    <t>LIGA</t>
  </si>
  <si>
    <t>A-Pořadí utkání v HALE</t>
  </si>
  <si>
    <t>2-5</t>
  </si>
  <si>
    <t>3-4</t>
  </si>
  <si>
    <t xml:space="preserve"> </t>
  </si>
  <si>
    <t>1-2</t>
  </si>
  <si>
    <t>5-3</t>
  </si>
  <si>
    <t>4-5</t>
  </si>
  <si>
    <t>3-1</t>
  </si>
  <si>
    <t>1-4</t>
  </si>
  <si>
    <t>2-3</t>
  </si>
  <si>
    <t>5-1</t>
  </si>
  <si>
    <t>4-2</t>
  </si>
  <si>
    <t>Počet zápasů</t>
  </si>
  <si>
    <t>U18 skupina A</t>
  </si>
  <si>
    <t>2. liga</t>
  </si>
  <si>
    <t>Volejbalový Spolek - A</t>
  </si>
  <si>
    <t>U18 skupina B</t>
  </si>
  <si>
    <t>U20 A</t>
  </si>
  <si>
    <t>MALÁ CENA BESKYD 21.6.2026-JUNIORKY</t>
  </si>
  <si>
    <t>U20B</t>
  </si>
  <si>
    <t>MALÁ CENA BESKYD 21.6.2026-JUNIOŘI</t>
  </si>
  <si>
    <t>U22M-A</t>
  </si>
  <si>
    <t>U22M B</t>
  </si>
  <si>
    <t>SOUTĚŽ</t>
  </si>
  <si>
    <t>KRAJSKÝ PŘEBOR U22</t>
  </si>
  <si>
    <t>EXTRALIGA U22</t>
  </si>
  <si>
    <t>Volejbalový spolek - D</t>
  </si>
  <si>
    <t>MALÁ CENA BESKYD 21.6.2026-KADETKY</t>
  </si>
  <si>
    <t>Hlučín</t>
  </si>
  <si>
    <t>2.liga</t>
  </si>
  <si>
    <t>OKRESNÍ PŘEBOR</t>
  </si>
  <si>
    <t xml:space="preserve">TJ Sokol Frýdek-Místek D
</t>
  </si>
  <si>
    <t>TJ Sokol Frýdek-Místek, exl.</t>
  </si>
  <si>
    <t>B-Pořadí utkání</t>
  </si>
  <si>
    <t xml:space="preserve">B-Pořadí utkání </t>
  </si>
  <si>
    <t>TJ Sokol Frýdek-Místek B</t>
  </si>
  <si>
    <t>Hauser</t>
  </si>
  <si>
    <t>Humplík</t>
  </si>
  <si>
    <t>Grzymek</t>
  </si>
  <si>
    <t>Moocová</t>
  </si>
  <si>
    <t>Pásztorová</t>
  </si>
  <si>
    <t>Hlisnikovský</t>
  </si>
  <si>
    <t>Kolichová</t>
  </si>
  <si>
    <t>Pasztorová</t>
  </si>
  <si>
    <t>Štefková</t>
  </si>
  <si>
    <t>TJ Ostrava B</t>
  </si>
  <si>
    <t>TJ Sokol FM B</t>
  </si>
  <si>
    <t>U20 o 5.-7.místo</t>
  </si>
  <si>
    <t>U20 o 1.-4.místo</t>
  </si>
  <si>
    <t>TJ Sokol FM U20</t>
  </si>
  <si>
    <t>o 5.-6.místo</t>
  </si>
  <si>
    <t>o 7.-8.místo</t>
  </si>
  <si>
    <t>RED Frýdlant</t>
  </si>
  <si>
    <t>Šumperk</t>
  </si>
  <si>
    <t>Volejbalový spolek</t>
  </si>
  <si>
    <t>DDM Bystřice</t>
  </si>
  <si>
    <t>Stefková</t>
  </si>
  <si>
    <t>TJ Sokol FM exl.</t>
  </si>
  <si>
    <t>Vam Havířov</t>
  </si>
  <si>
    <t>VK Raškovice U18</t>
  </si>
  <si>
    <t>Slezská Orlice</t>
  </si>
  <si>
    <t>Adámek</t>
  </si>
  <si>
    <t>Green Volley</t>
  </si>
  <si>
    <t>Hlisníkovský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</si>
</sst>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26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3" fillId="0" borderId="0"/>
  </cellStyleXfs>
  <cellXfs count="3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3" xfId="0" applyFont="1" applyBorder="1"/>
    <xf numFmtId="0" fontId="5" fillId="0" borderId="1" xfId="0" applyFont="1" applyBorder="1"/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20" fontId="0" fillId="0" borderId="0" xfId="0" applyNumberForma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1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6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/>
    <xf numFmtId="0" fontId="10" fillId="0" borderId="19" xfId="0" applyFont="1" applyBorder="1"/>
    <xf numFmtId="20" fontId="5" fillId="0" borderId="8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4" fillId="0" borderId="25" xfId="0" applyFont="1" applyBorder="1" applyAlignment="1">
      <alignment horizontal="right" wrapText="1"/>
    </xf>
    <xf numFmtId="0" fontId="14" fillId="0" borderId="21" xfId="0" applyFont="1" applyBorder="1"/>
    <xf numFmtId="0" fontId="14" fillId="0" borderId="26" xfId="0" applyFont="1" applyBorder="1"/>
    <xf numFmtId="0" fontId="14" fillId="0" borderId="1" xfId="0" applyFont="1" applyBorder="1" applyAlignment="1">
      <alignment wrapText="1"/>
    </xf>
    <xf numFmtId="0" fontId="14" fillId="0" borderId="39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/>
    <xf numFmtId="0" fontId="10" fillId="0" borderId="1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/>
    <xf numFmtId="20" fontId="5" fillId="0" borderId="20" xfId="0" applyNumberFormat="1" applyFont="1" applyBorder="1" applyAlignment="1">
      <alignment horizontal="right"/>
    </xf>
    <xf numFmtId="20" fontId="5" fillId="0" borderId="5" xfId="0" applyNumberFormat="1" applyFont="1" applyBorder="1" applyAlignment="1">
      <alignment horizontal="right"/>
    </xf>
    <xf numFmtId="0" fontId="5" fillId="0" borderId="48" xfId="0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0" fontId="0" fillId="0" borderId="49" xfId="0" applyBorder="1"/>
    <xf numFmtId="0" fontId="20" fillId="0" borderId="33" xfId="0" applyFont="1" applyBorder="1"/>
    <xf numFmtId="0" fontId="0" fillId="0" borderId="51" xfId="0" applyBorder="1"/>
    <xf numFmtId="0" fontId="23" fillId="0" borderId="0" xfId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4" fillId="0" borderId="6" xfId="0" applyFont="1" applyBorder="1"/>
    <xf numFmtId="164" fontId="20" fillId="0" borderId="26" xfId="0" applyNumberFormat="1" applyFont="1" applyBorder="1"/>
    <xf numFmtId="0" fontId="1" fillId="0" borderId="0" xfId="0" applyFont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20" fontId="14" fillId="0" borderId="44" xfId="0" applyNumberFormat="1" applyFont="1" applyBorder="1" applyAlignment="1">
      <alignment horizontal="right"/>
    </xf>
    <xf numFmtId="0" fontId="14" fillId="0" borderId="44" xfId="0" applyFont="1" applyBorder="1"/>
    <xf numFmtId="0" fontId="14" fillId="0" borderId="45" xfId="0" applyFont="1" applyBorder="1"/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0" fontId="14" fillId="0" borderId="18" xfId="0" applyNumberFormat="1" applyFont="1" applyBorder="1" applyAlignment="1">
      <alignment horizontal="right"/>
    </xf>
    <xf numFmtId="0" fontId="14" fillId="0" borderId="18" xfId="0" applyFont="1" applyBorder="1"/>
    <xf numFmtId="0" fontId="27" fillId="0" borderId="0" xfId="0" applyFont="1"/>
    <xf numFmtId="0" fontId="0" fillId="0" borderId="6" xfId="0" applyBorder="1"/>
    <xf numFmtId="0" fontId="16" fillId="0" borderId="22" xfId="0" applyFont="1" applyBorder="1"/>
    <xf numFmtId="0" fontId="16" fillId="0" borderId="22" xfId="0" applyFont="1" applyBorder="1" applyAlignment="1">
      <alignment horizontal="center"/>
    </xf>
    <xf numFmtId="0" fontId="14" fillId="0" borderId="22" xfId="0" applyFont="1" applyBorder="1"/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14" fillId="0" borderId="10" xfId="0" applyFont="1" applyBorder="1"/>
    <xf numFmtId="0" fontId="31" fillId="0" borderId="3" xfId="0" applyFont="1" applyBorder="1" applyAlignment="1">
      <alignment horizontal="center" vertical="center"/>
    </xf>
    <xf numFmtId="0" fontId="14" fillId="0" borderId="19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43" xfId="0" applyNumberFormat="1" applyFont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49" fontId="32" fillId="0" borderId="42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wrapText="1"/>
    </xf>
    <xf numFmtId="0" fontId="10" fillId="0" borderId="6" xfId="0" applyFont="1" applyBorder="1"/>
    <xf numFmtId="0" fontId="14" fillId="0" borderId="47" xfId="0" applyFont="1" applyBorder="1"/>
    <xf numFmtId="0" fontId="14" fillId="0" borderId="47" xfId="0" applyFont="1" applyBorder="1" applyAlignment="1">
      <alignment horizontal="left"/>
    </xf>
    <xf numFmtId="0" fontId="28" fillId="0" borderId="0" xfId="0" applyFont="1"/>
    <xf numFmtId="0" fontId="14" fillId="4" borderId="1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30" fillId="0" borderId="0" xfId="0" applyFont="1"/>
    <xf numFmtId="0" fontId="30" fillId="0" borderId="0" xfId="1" applyFont="1"/>
    <xf numFmtId="0" fontId="5" fillId="0" borderId="0" xfId="0" applyFont="1"/>
    <xf numFmtId="20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4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29" fillId="5" borderId="30" xfId="0" applyFont="1" applyFill="1" applyBorder="1"/>
    <xf numFmtId="0" fontId="10" fillId="5" borderId="6" xfId="0" applyFont="1" applyFill="1" applyBorder="1"/>
    <xf numFmtId="0" fontId="0" fillId="5" borderId="6" xfId="0" applyFill="1" applyBorder="1"/>
    <xf numFmtId="0" fontId="29" fillId="6" borderId="30" xfId="0" applyFont="1" applyFill="1" applyBorder="1"/>
    <xf numFmtId="0" fontId="10" fillId="6" borderId="6" xfId="0" applyFont="1" applyFill="1" applyBorder="1"/>
    <xf numFmtId="0" fontId="0" fillId="6" borderId="6" xfId="0" applyFill="1" applyBorder="1"/>
    <xf numFmtId="0" fontId="13" fillId="0" borderId="0" xfId="0" applyFont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wrapText="1"/>
    </xf>
    <xf numFmtId="0" fontId="10" fillId="0" borderId="21" xfId="0" applyFont="1" applyBorder="1"/>
    <xf numFmtId="0" fontId="10" fillId="0" borderId="26" xfId="0" applyFont="1" applyBorder="1"/>
    <xf numFmtId="0" fontId="11" fillId="0" borderId="3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0" fontId="5" fillId="0" borderId="39" xfId="0" applyNumberFormat="1" applyFont="1" applyBorder="1" applyAlignment="1">
      <alignment horizontal="center" vertical="center"/>
    </xf>
    <xf numFmtId="0" fontId="5" fillId="0" borderId="64" xfId="0" applyFont="1" applyBorder="1"/>
    <xf numFmtId="0" fontId="5" fillId="0" borderId="39" xfId="0" applyFont="1" applyBorder="1"/>
    <xf numFmtId="0" fontId="1" fillId="7" borderId="37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8" xfId="0" applyFont="1" applyBorder="1"/>
    <xf numFmtId="0" fontId="5" fillId="0" borderId="15" xfId="0" applyFont="1" applyBorder="1"/>
    <xf numFmtId="0" fontId="1" fillId="7" borderId="38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0" fontId="34" fillId="0" borderId="39" xfId="0" applyNumberFormat="1" applyFont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0" fontId="5" fillId="0" borderId="16" xfId="0" applyNumberFormat="1" applyFont="1" applyBorder="1" applyAlignment="1">
      <alignment horizontal="center" vertical="center"/>
    </xf>
    <xf numFmtId="0" fontId="5" fillId="0" borderId="61" xfId="0" applyFont="1" applyBorder="1"/>
    <xf numFmtId="0" fontId="5" fillId="0" borderId="16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0" fillId="0" borderId="45" xfId="0" applyNumberFormat="1" applyFont="1" applyBorder="1"/>
    <xf numFmtId="0" fontId="21" fillId="5" borderId="6" xfId="0" applyFont="1" applyFill="1" applyBorder="1"/>
    <xf numFmtId="0" fontId="21" fillId="8" borderId="6" xfId="0" applyFont="1" applyFill="1" applyBorder="1"/>
    <xf numFmtId="0" fontId="10" fillId="8" borderId="6" xfId="0" applyFont="1" applyFill="1" applyBorder="1"/>
    <xf numFmtId="0" fontId="0" fillId="8" borderId="6" xfId="0" applyFill="1" applyBorder="1"/>
    <xf numFmtId="0" fontId="10" fillId="8" borderId="6" xfId="0" applyFont="1" applyFill="1" applyBorder="1" applyAlignment="1">
      <alignment vertical="top" wrapText="1"/>
    </xf>
    <xf numFmtId="0" fontId="21" fillId="2" borderId="6" xfId="0" applyFont="1" applyFill="1" applyBorder="1"/>
    <xf numFmtId="0" fontId="10" fillId="2" borderId="6" xfId="0" applyFont="1" applyFill="1" applyBorder="1"/>
    <xf numFmtId="0" fontId="0" fillId="2" borderId="6" xfId="0" applyFill="1" applyBorder="1"/>
    <xf numFmtId="0" fontId="0" fillId="2" borderId="54" xfId="0" applyFill="1" applyBorder="1"/>
    <xf numFmtId="0" fontId="21" fillId="9" borderId="6" xfId="0" applyFont="1" applyFill="1" applyBorder="1"/>
    <xf numFmtId="0" fontId="10" fillId="9" borderId="6" xfId="0" applyFont="1" applyFill="1" applyBorder="1" applyAlignment="1">
      <alignment wrapText="1"/>
    </xf>
    <xf numFmtId="0" fontId="0" fillId="9" borderId="6" xfId="0" applyFill="1" applyBorder="1"/>
    <xf numFmtId="0" fontId="0" fillId="9" borderId="54" xfId="0" applyFill="1" applyBorder="1"/>
    <xf numFmtId="0" fontId="10" fillId="9" borderId="6" xfId="0" applyFont="1" applyFill="1" applyBorder="1"/>
    <xf numFmtId="0" fontId="10" fillId="0" borderId="6" xfId="0" applyFont="1" applyBorder="1" applyAlignment="1">
      <alignment vertical="top" wrapText="1"/>
    </xf>
    <xf numFmtId="0" fontId="35" fillId="0" borderId="6" xfId="0" applyFont="1" applyBorder="1"/>
    <xf numFmtId="0" fontId="10" fillId="0" borderId="6" xfId="0" applyFont="1" applyBorder="1" applyAlignment="1">
      <alignment horizontal="left"/>
    </xf>
    <xf numFmtId="0" fontId="35" fillId="0" borderId="6" xfId="0" applyFont="1" applyBorder="1" applyAlignment="1">
      <alignment horizontal="center"/>
    </xf>
    <xf numFmtId="0" fontId="35" fillId="0" borderId="47" xfId="0" applyFont="1" applyBorder="1" applyAlignment="1">
      <alignment horizontal="left" vertical="center"/>
    </xf>
    <xf numFmtId="0" fontId="10" fillId="0" borderId="47" xfId="0" applyFont="1" applyBorder="1"/>
    <xf numFmtId="0" fontId="36" fillId="0" borderId="47" xfId="0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35" fillId="0" borderId="23" xfId="0" applyFont="1" applyBorder="1"/>
    <xf numFmtId="0" fontId="35" fillId="0" borderId="22" xfId="0" applyFont="1" applyBorder="1" applyAlignment="1">
      <alignment horizontal="center"/>
    </xf>
    <xf numFmtId="0" fontId="30" fillId="0" borderId="6" xfId="0" applyFont="1" applyBorder="1"/>
    <xf numFmtId="0" fontId="30" fillId="0" borderId="30" xfId="0" applyFont="1" applyBorder="1"/>
    <xf numFmtId="0" fontId="18" fillId="0" borderId="24" xfId="0" applyFont="1" applyBorder="1"/>
    <xf numFmtId="0" fontId="35" fillId="0" borderId="0" xfId="0" applyFont="1"/>
    <xf numFmtId="0" fontId="10" fillId="0" borderId="30" xfId="0" applyFont="1" applyBorder="1"/>
    <xf numFmtId="0" fontId="36" fillId="0" borderId="6" xfId="0" applyFont="1" applyBorder="1"/>
    <xf numFmtId="0" fontId="16" fillId="0" borderId="37" xfId="0" applyFont="1" applyBorder="1" applyAlignment="1">
      <alignment horizontal="left" vertical="center"/>
    </xf>
    <xf numFmtId="0" fontId="14" fillId="0" borderId="47" xfId="0" applyFont="1" applyBorder="1"/>
    <xf numFmtId="0" fontId="15" fillId="0" borderId="37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0" fillId="0" borderId="46" xfId="0" applyBorder="1"/>
    <xf numFmtId="0" fontId="1" fillId="0" borderId="0" xfId="0" applyFont="1" applyAlignment="1">
      <alignment horizontal="center"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6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37" fillId="3" borderId="52" xfId="0" applyFont="1" applyFill="1" applyBorder="1" applyAlignment="1">
      <alignment horizontal="center" vertical="center" wrapText="1"/>
    </xf>
    <xf numFmtId="0" fontId="37" fillId="3" borderId="53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31" fillId="0" borderId="32" xfId="0" applyNumberFormat="1" applyFont="1" applyBorder="1" applyAlignment="1">
      <alignment horizontal="center" vertical="center"/>
    </xf>
    <xf numFmtId="49" fontId="33" fillId="0" borderId="43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49" fontId="32" fillId="0" borderId="29" xfId="0" applyNumberFormat="1" applyFont="1" applyBorder="1" applyAlignment="1">
      <alignment horizontal="center" vertical="center"/>
    </xf>
    <xf numFmtId="49" fontId="32" fillId="0" borderId="43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A7962085-DEF2-41A2-9AC3-9FF22F90E839}"/>
  </cellStyles>
  <dxfs count="0"/>
  <tableStyles count="0" defaultTableStyle="TableStyleMedium9" defaultPivotStyle="PivotStyleLight16"/>
  <colors>
    <mruColors>
      <color rgb="FF99FF99"/>
      <color rgb="FF99CCFF"/>
      <color rgb="FFFFFFCC"/>
      <color rgb="FFFFCCFF"/>
      <color rgb="FF99FFCC"/>
      <color rgb="FFFF66FF"/>
      <color rgb="FFFF99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79FB-A51D-4A51-A599-641A48874F20}">
  <dimension ref="A1:F15"/>
  <sheetViews>
    <sheetView workbookViewId="0">
      <selection activeCell="G12" sqref="G12"/>
    </sheetView>
  </sheetViews>
  <sheetFormatPr defaultRowHeight="14.4" x14ac:dyDescent="0.3"/>
  <cols>
    <col min="1" max="1" width="9.33203125" customWidth="1"/>
    <col min="2" max="2" width="41.6640625" customWidth="1"/>
    <col min="3" max="3" width="17.88671875" customWidth="1"/>
  </cols>
  <sheetData>
    <row r="1" spans="1:6" ht="21.6" thickBot="1" x14ac:dyDescent="0.45">
      <c r="A1" s="272" t="s">
        <v>46</v>
      </c>
      <c r="B1" s="273"/>
      <c r="C1" s="89"/>
    </row>
    <row r="2" spans="1:6" ht="21" x14ac:dyDescent="0.4">
      <c r="A2" s="274" t="s">
        <v>47</v>
      </c>
      <c r="B2" s="275"/>
      <c r="C2" s="89"/>
    </row>
    <row r="3" spans="1:6" s="63" customFormat="1" ht="21" x14ac:dyDescent="0.4">
      <c r="A3" s="93" t="s">
        <v>29</v>
      </c>
      <c r="B3" s="94" t="s">
        <v>30</v>
      </c>
      <c r="C3" s="95" t="s">
        <v>103</v>
      </c>
    </row>
    <row r="4" spans="1:6" ht="18" x14ac:dyDescent="0.35">
      <c r="A4" s="242" t="s">
        <v>14</v>
      </c>
      <c r="B4" s="157" t="s">
        <v>48</v>
      </c>
      <c r="C4" s="158" t="s">
        <v>76</v>
      </c>
    </row>
    <row r="5" spans="1:6" ht="18" x14ac:dyDescent="0.35">
      <c r="A5" s="243" t="s">
        <v>15</v>
      </c>
      <c r="B5" s="244" t="s">
        <v>49</v>
      </c>
      <c r="C5" s="245" t="s">
        <v>109</v>
      </c>
      <c r="F5" s="135"/>
    </row>
    <row r="6" spans="1:6" ht="18" x14ac:dyDescent="0.35">
      <c r="A6" s="242" t="s">
        <v>16</v>
      </c>
      <c r="B6" s="157" t="s">
        <v>108</v>
      </c>
      <c r="C6" s="158" t="s">
        <v>76</v>
      </c>
      <c r="F6" s="135"/>
    </row>
    <row r="7" spans="1:6" ht="18" x14ac:dyDescent="0.35">
      <c r="A7" s="243" t="s">
        <v>17</v>
      </c>
      <c r="B7" s="244" t="s">
        <v>38</v>
      </c>
      <c r="C7" s="245" t="s">
        <v>76</v>
      </c>
    </row>
    <row r="8" spans="1:6" ht="18" x14ac:dyDescent="0.35">
      <c r="A8" s="242" t="s">
        <v>18</v>
      </c>
      <c r="B8" s="157" t="s">
        <v>50</v>
      </c>
      <c r="C8" s="158" t="s">
        <v>76</v>
      </c>
      <c r="E8" s="91"/>
    </row>
    <row r="9" spans="1:6" ht="18" x14ac:dyDescent="0.35">
      <c r="A9" s="243" t="s">
        <v>19</v>
      </c>
      <c r="B9" s="244" t="s">
        <v>51</v>
      </c>
      <c r="C9" s="245" t="s">
        <v>94</v>
      </c>
    </row>
    <row r="10" spans="1:6" ht="18" x14ac:dyDescent="0.35">
      <c r="A10" s="243" t="s">
        <v>20</v>
      </c>
      <c r="B10" s="244" t="s">
        <v>52</v>
      </c>
      <c r="C10" s="245" t="s">
        <v>76</v>
      </c>
    </row>
    <row r="11" spans="1:6" ht="20.399999999999999" customHeight="1" x14ac:dyDescent="0.3">
      <c r="A11" s="243" t="s">
        <v>21</v>
      </c>
      <c r="B11" s="246" t="s">
        <v>111</v>
      </c>
      <c r="C11" s="245" t="s">
        <v>110</v>
      </c>
    </row>
    <row r="12" spans="1:6" ht="18" x14ac:dyDescent="0.35">
      <c r="A12" s="242" t="s">
        <v>22</v>
      </c>
      <c r="B12" s="157" t="s">
        <v>112</v>
      </c>
      <c r="C12" s="158" t="s">
        <v>78</v>
      </c>
    </row>
    <row r="13" spans="1:6" ht="18.600000000000001" thickBot="1" x14ac:dyDescent="0.4">
      <c r="A13" s="242" t="s">
        <v>55</v>
      </c>
      <c r="B13" s="157" t="s">
        <v>95</v>
      </c>
      <c r="C13" s="158" t="s">
        <v>76</v>
      </c>
    </row>
    <row r="14" spans="1:6" ht="16.2" thickBot="1" x14ac:dyDescent="0.35">
      <c r="A14" s="90"/>
      <c r="B14" s="131" t="s">
        <v>36</v>
      </c>
      <c r="C14" s="241">
        <f>SUM(C9:C13)</f>
        <v>0</v>
      </c>
      <c r="E14" s="91"/>
    </row>
    <row r="15" spans="1:6" x14ac:dyDescent="0.3">
      <c r="E15" s="92"/>
    </row>
  </sheetData>
  <mergeCells count="2">
    <mergeCell ref="A1:B1"/>
    <mergeCell ref="A2:B2"/>
  </mergeCells>
  <phoneticPr fontId="3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681C-C827-4D44-B7DC-D911DAA7EE79}">
  <sheetPr>
    <pageSetUpPr fitToPage="1"/>
  </sheetPr>
  <dimension ref="B1:AQ39"/>
  <sheetViews>
    <sheetView tabSelected="1" view="pageBreakPreview" topLeftCell="P25" zoomScale="70" zoomScaleSheetLayoutView="70" workbookViewId="0">
      <selection activeCell="W35" sqref="W35"/>
    </sheetView>
  </sheetViews>
  <sheetFormatPr defaultRowHeight="14.4" x14ac:dyDescent="0.3"/>
  <cols>
    <col min="1" max="1" width="4.5546875" customWidth="1"/>
    <col min="2" max="2" width="22.6640625" customWidth="1"/>
    <col min="3" max="3" width="5.6640625" customWidth="1"/>
    <col min="4" max="4" width="3.5546875" customWidth="1"/>
    <col min="5" max="5" width="6.5546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12.6640625" style="3" customWidth="1"/>
    <col min="43" max="43" width="20.5546875" customWidth="1"/>
  </cols>
  <sheetData>
    <row r="1" spans="2:43" ht="39" customHeight="1" thickBot="1" x14ac:dyDescent="0.7">
      <c r="B1" s="276" t="s">
        <v>100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</row>
    <row r="2" spans="2:43" ht="24.9" customHeight="1" thickBot="1" x14ac:dyDescent="0.35">
      <c r="B2" s="328" t="s">
        <v>101</v>
      </c>
      <c r="C2" s="330" t="str">
        <f>B4</f>
        <v>Štramberk</v>
      </c>
      <c r="D2" s="331"/>
      <c r="E2" s="331"/>
      <c r="F2" s="331" t="str">
        <f>B9</f>
        <v>VK Ostrava</v>
      </c>
      <c r="G2" s="331"/>
      <c r="H2" s="331"/>
      <c r="I2" s="331" t="str">
        <f>B14</f>
        <v>Red Frýdlant n/O</v>
      </c>
      <c r="J2" s="331"/>
      <c r="K2" s="331"/>
      <c r="L2" s="331" t="str">
        <f>B19</f>
        <v>TJ Šumperk U18M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</row>
    <row r="3" spans="2:43" ht="39.75" customHeight="1" thickBot="1" x14ac:dyDescent="0.35"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</row>
    <row r="4" spans="2:43" ht="24.9" customHeight="1" thickBot="1" x14ac:dyDescent="0.35">
      <c r="B4" s="325" t="str">
        <f>U22M!B4</f>
        <v>Štramberk</v>
      </c>
      <c r="C4" s="348"/>
      <c r="D4" s="349"/>
      <c r="E4" s="350"/>
      <c r="F4" s="65">
        <f>Z13</f>
        <v>0</v>
      </c>
      <c r="G4" s="66" t="s">
        <v>0</v>
      </c>
      <c r="H4" s="67">
        <f>AB13</f>
        <v>2</v>
      </c>
      <c r="I4" s="65">
        <f>AB15</f>
        <v>0</v>
      </c>
      <c r="J4" s="66" t="s">
        <v>0</v>
      </c>
      <c r="K4" s="67">
        <f>Z15</f>
        <v>2</v>
      </c>
      <c r="L4" s="65">
        <f>Z10</f>
        <v>0</v>
      </c>
      <c r="M4" s="66" t="s">
        <v>0</v>
      </c>
      <c r="N4" s="67">
        <f>AB10</f>
        <v>2</v>
      </c>
      <c r="O4" s="313">
        <f>F4+I4+L4</f>
        <v>0</v>
      </c>
      <c r="P4" s="315" t="s">
        <v>0</v>
      </c>
      <c r="Q4" s="317">
        <f>H4+K4+N4</f>
        <v>6</v>
      </c>
      <c r="R4" s="324">
        <f>O4</f>
        <v>0</v>
      </c>
      <c r="S4" s="319">
        <f>O7/Q7</f>
        <v>0.73333333333333328</v>
      </c>
      <c r="T4" s="320">
        <v>4</v>
      </c>
      <c r="U4" s="2"/>
    </row>
    <row r="5" spans="2:43" ht="24.9" customHeight="1" thickBot="1" x14ac:dyDescent="0.35">
      <c r="B5" s="326"/>
      <c r="C5" s="351"/>
      <c r="D5" s="352"/>
      <c r="E5" s="353"/>
      <c r="F5" s="68">
        <f>AC13</f>
        <v>15</v>
      </c>
      <c r="G5" s="69" t="s">
        <v>0</v>
      </c>
      <c r="H5" s="70">
        <f>AE13</f>
        <v>25</v>
      </c>
      <c r="I5" s="68">
        <f>AE15</f>
        <v>20</v>
      </c>
      <c r="J5" s="71" t="s">
        <v>0</v>
      </c>
      <c r="K5" s="70">
        <f>AC15</f>
        <v>25</v>
      </c>
      <c r="L5" s="68">
        <f>AC10</f>
        <v>21</v>
      </c>
      <c r="M5" s="69" t="s">
        <v>0</v>
      </c>
      <c r="N5" s="70">
        <f>AE10</f>
        <v>25</v>
      </c>
      <c r="O5" s="314"/>
      <c r="P5" s="316"/>
      <c r="Q5" s="318"/>
      <c r="R5" s="324"/>
      <c r="S5" s="319"/>
      <c r="T5" s="320"/>
      <c r="U5" s="2"/>
    </row>
    <row r="6" spans="2:43" ht="24.9" customHeight="1" thickBot="1" x14ac:dyDescent="0.35">
      <c r="B6" s="326"/>
      <c r="C6" s="351"/>
      <c r="D6" s="352"/>
      <c r="E6" s="353"/>
      <c r="F6" s="72">
        <f>AF13</f>
        <v>21</v>
      </c>
      <c r="G6" s="73" t="s">
        <v>0</v>
      </c>
      <c r="H6" s="74">
        <f>AH13</f>
        <v>25</v>
      </c>
      <c r="I6" s="72">
        <f>AH15</f>
        <v>14</v>
      </c>
      <c r="J6" s="75" t="s">
        <v>0</v>
      </c>
      <c r="K6" s="74">
        <f>AF15</f>
        <v>25</v>
      </c>
      <c r="L6" s="72">
        <f>AF10</f>
        <v>19</v>
      </c>
      <c r="M6" s="73" t="s">
        <v>0</v>
      </c>
      <c r="N6" s="74">
        <f>AH10</f>
        <v>25</v>
      </c>
      <c r="O6" s="314"/>
      <c r="P6" s="316"/>
      <c r="Q6" s="318"/>
      <c r="R6" s="324"/>
      <c r="S6" s="319"/>
      <c r="T6" s="320"/>
      <c r="U6" s="2"/>
    </row>
    <row r="7" spans="2:43" ht="24.9" customHeight="1" thickBot="1" x14ac:dyDescent="0.35">
      <c r="B7" s="326"/>
      <c r="C7" s="351"/>
      <c r="D7" s="352"/>
      <c r="E7" s="353"/>
      <c r="F7" s="76">
        <f>AI13</f>
        <v>0</v>
      </c>
      <c r="G7" s="75" t="s">
        <v>0</v>
      </c>
      <c r="H7" s="77">
        <f>AK13</f>
        <v>0</v>
      </c>
      <c r="I7" s="76">
        <f>AK15</f>
        <v>0</v>
      </c>
      <c r="J7" s="75" t="s">
        <v>0</v>
      </c>
      <c r="K7" s="77">
        <f>AI15</f>
        <v>0</v>
      </c>
      <c r="L7" s="76">
        <f>AI10</f>
        <v>0</v>
      </c>
      <c r="M7" s="75" t="s">
        <v>0</v>
      </c>
      <c r="N7" s="77">
        <f>AK10</f>
        <v>0</v>
      </c>
      <c r="O7" s="314">
        <f>F8+I8+L8</f>
        <v>110</v>
      </c>
      <c r="P7" s="316" t="s">
        <v>0</v>
      </c>
      <c r="Q7" s="318">
        <f>H8+K8+N8</f>
        <v>150</v>
      </c>
      <c r="R7" s="324"/>
      <c r="S7" s="319"/>
      <c r="T7" s="320"/>
      <c r="U7" s="2"/>
    </row>
    <row r="8" spans="2:43" ht="24.9" customHeight="1" thickBot="1" x14ac:dyDescent="0.35">
      <c r="B8" s="327"/>
      <c r="C8" s="354"/>
      <c r="D8" s="355"/>
      <c r="E8" s="356"/>
      <c r="F8" s="78">
        <f>SUM(F5:F7)</f>
        <v>36</v>
      </c>
      <c r="G8" s="79" t="s">
        <v>0</v>
      </c>
      <c r="H8" s="80">
        <f>SUM(H5:H7)</f>
        <v>50</v>
      </c>
      <c r="I8" s="78">
        <f>SUM(I5:I7)</f>
        <v>34</v>
      </c>
      <c r="J8" s="79" t="s">
        <v>0</v>
      </c>
      <c r="K8" s="80">
        <f>SUM(K5:K7)</f>
        <v>50</v>
      </c>
      <c r="L8" s="78">
        <f>SUM(L5:L7)</f>
        <v>40</v>
      </c>
      <c r="M8" s="79" t="s">
        <v>0</v>
      </c>
      <c r="N8" s="80">
        <f>SUM(N5:N7)</f>
        <v>50</v>
      </c>
      <c r="O8" s="321"/>
      <c r="P8" s="322"/>
      <c r="Q8" s="323"/>
      <c r="R8" s="324"/>
      <c r="S8" s="319"/>
      <c r="T8" s="320"/>
      <c r="U8" s="2"/>
    </row>
    <row r="9" spans="2:43" ht="24.9" customHeight="1" thickBot="1" x14ac:dyDescent="0.45">
      <c r="B9" s="325" t="str">
        <f>U22M!B7</f>
        <v>VK Ostrava</v>
      </c>
      <c r="C9" s="65">
        <f>H4</f>
        <v>2</v>
      </c>
      <c r="D9" s="66" t="s">
        <v>0</v>
      </c>
      <c r="E9" s="67">
        <f>F4</f>
        <v>0</v>
      </c>
      <c r="F9" s="348"/>
      <c r="G9" s="349"/>
      <c r="H9" s="350"/>
      <c r="I9" s="65">
        <f>Z11</f>
        <v>2</v>
      </c>
      <c r="J9" s="66" t="s">
        <v>0</v>
      </c>
      <c r="K9" s="67">
        <f>AB11</f>
        <v>0</v>
      </c>
      <c r="L9" s="65">
        <f>Z14</f>
        <v>1</v>
      </c>
      <c r="M9" s="66" t="s">
        <v>0</v>
      </c>
      <c r="N9" s="67">
        <f>AB14</f>
        <v>1</v>
      </c>
      <c r="O9" s="313">
        <f>L9+I9+C9</f>
        <v>5</v>
      </c>
      <c r="P9" s="315" t="s">
        <v>0</v>
      </c>
      <c r="Q9" s="317">
        <f>N9+K9+E9</f>
        <v>1</v>
      </c>
      <c r="R9" s="324">
        <f>O9</f>
        <v>5</v>
      </c>
      <c r="S9" s="319">
        <f>O12/Q12</f>
        <v>1.1439999999999999</v>
      </c>
      <c r="T9" s="320">
        <v>1</v>
      </c>
      <c r="U9" s="2"/>
      <c r="V9" s="50" t="s">
        <v>31</v>
      </c>
      <c r="W9" s="357" t="s">
        <v>41</v>
      </c>
      <c r="X9" s="357"/>
      <c r="Y9" s="357"/>
      <c r="Z9" s="343" t="s">
        <v>1</v>
      </c>
      <c r="AA9" s="338"/>
      <c r="AB9" s="344"/>
      <c r="AC9" s="343" t="s">
        <v>7</v>
      </c>
      <c r="AD9" s="338"/>
      <c r="AE9" s="344"/>
      <c r="AF9" s="343" t="s">
        <v>8</v>
      </c>
      <c r="AG9" s="338"/>
      <c r="AH9" s="344"/>
      <c r="AI9" s="343" t="s">
        <v>9</v>
      </c>
      <c r="AJ9" s="338"/>
      <c r="AK9" s="344"/>
      <c r="AL9" s="337" t="s">
        <v>2</v>
      </c>
      <c r="AM9" s="338"/>
      <c r="AN9" s="339"/>
      <c r="AO9" s="47" t="s">
        <v>32</v>
      </c>
      <c r="AP9" s="48" t="s">
        <v>13</v>
      </c>
      <c r="AQ9" s="49" t="s">
        <v>28</v>
      </c>
    </row>
    <row r="10" spans="2:43" ht="24.9" customHeight="1" thickBot="1" x14ac:dyDescent="0.45">
      <c r="B10" s="326"/>
      <c r="C10" s="68">
        <f>H5</f>
        <v>25</v>
      </c>
      <c r="D10" s="69" t="s">
        <v>0</v>
      </c>
      <c r="E10" s="70">
        <f>F5</f>
        <v>15</v>
      </c>
      <c r="F10" s="351"/>
      <c r="G10" s="352"/>
      <c r="H10" s="353"/>
      <c r="I10" s="68">
        <f>AC11</f>
        <v>25</v>
      </c>
      <c r="J10" s="71" t="s">
        <v>0</v>
      </c>
      <c r="K10" s="70">
        <f>AE11</f>
        <v>18</v>
      </c>
      <c r="L10" s="68">
        <f>AC14</f>
        <v>25</v>
      </c>
      <c r="M10" s="69" t="s">
        <v>0</v>
      </c>
      <c r="N10" s="70">
        <f>AE14</f>
        <v>22</v>
      </c>
      <c r="O10" s="314"/>
      <c r="P10" s="316"/>
      <c r="Q10" s="318"/>
      <c r="R10" s="324"/>
      <c r="S10" s="319"/>
      <c r="T10" s="320"/>
      <c r="U10" s="2"/>
      <c r="V10" s="51">
        <v>1</v>
      </c>
      <c r="W10" s="52" t="str">
        <f>B4</f>
        <v>Štramberk</v>
      </c>
      <c r="X10" s="53" t="s">
        <v>6</v>
      </c>
      <c r="Y10" s="54" t="str">
        <f>B19</f>
        <v>TJ Šumperk U18M</v>
      </c>
      <c r="Z10" s="24">
        <v>0</v>
      </c>
      <c r="AA10" s="23" t="s">
        <v>0</v>
      </c>
      <c r="AB10" s="25">
        <v>2</v>
      </c>
      <c r="AC10" s="24">
        <v>21</v>
      </c>
      <c r="AD10" s="23" t="s">
        <v>0</v>
      </c>
      <c r="AE10" s="25">
        <v>25</v>
      </c>
      <c r="AF10" s="24">
        <v>19</v>
      </c>
      <c r="AG10" s="23" t="s">
        <v>0</v>
      </c>
      <c r="AH10" s="25">
        <v>25</v>
      </c>
      <c r="AI10" s="24"/>
      <c r="AJ10" s="23" t="s">
        <v>0</v>
      </c>
      <c r="AK10" s="25"/>
      <c r="AL10" s="11">
        <f>AI10+AF10+AC10</f>
        <v>40</v>
      </c>
      <c r="AM10" s="9" t="s">
        <v>0</v>
      </c>
      <c r="AN10" s="10">
        <f>AK10+AH10+AE10</f>
        <v>50</v>
      </c>
      <c r="AO10" s="84"/>
      <c r="AP10" s="26">
        <v>2</v>
      </c>
      <c r="AQ10" s="36" t="s">
        <v>117</v>
      </c>
    </row>
    <row r="11" spans="2:43" ht="24.9" customHeight="1" thickBot="1" x14ac:dyDescent="0.45">
      <c r="B11" s="326"/>
      <c r="C11" s="72">
        <f>H6</f>
        <v>25</v>
      </c>
      <c r="D11" s="73" t="s">
        <v>0</v>
      </c>
      <c r="E11" s="74">
        <f>F6</f>
        <v>21</v>
      </c>
      <c r="F11" s="351"/>
      <c r="G11" s="352"/>
      <c r="H11" s="353"/>
      <c r="I11" s="72">
        <f>AF11</f>
        <v>25</v>
      </c>
      <c r="J11" s="73" t="s">
        <v>0</v>
      </c>
      <c r="K11" s="74">
        <f>AH11</f>
        <v>24</v>
      </c>
      <c r="L11" s="72">
        <f>AF14</f>
        <v>18</v>
      </c>
      <c r="M11" s="73" t="s">
        <v>0</v>
      </c>
      <c r="N11" s="74">
        <f>AH14</f>
        <v>25</v>
      </c>
      <c r="O11" s="314"/>
      <c r="P11" s="316"/>
      <c r="Q11" s="318"/>
      <c r="R11" s="324"/>
      <c r="S11" s="319"/>
      <c r="T11" s="320"/>
      <c r="U11" s="2"/>
      <c r="V11" s="55">
        <v>2</v>
      </c>
      <c r="W11" s="56" t="str">
        <f>B9</f>
        <v>VK Ostrava</v>
      </c>
      <c r="X11" s="57" t="s">
        <v>6</v>
      </c>
      <c r="Y11" s="58" t="str">
        <f>B14</f>
        <v>Red Frýdlant n/O</v>
      </c>
      <c r="Z11" s="28">
        <v>2</v>
      </c>
      <c r="AA11" s="27"/>
      <c r="AB11" s="29">
        <v>0</v>
      </c>
      <c r="AC11" s="28">
        <v>25</v>
      </c>
      <c r="AD11" s="27" t="s">
        <v>0</v>
      </c>
      <c r="AE11" s="29">
        <v>18</v>
      </c>
      <c r="AF11" s="28">
        <v>25</v>
      </c>
      <c r="AG11" s="27" t="s">
        <v>0</v>
      </c>
      <c r="AH11" s="29">
        <v>24</v>
      </c>
      <c r="AI11" s="28"/>
      <c r="AJ11" s="27" t="s">
        <v>0</v>
      </c>
      <c r="AK11" s="29"/>
      <c r="AL11" s="12">
        <f t="shared" ref="AL11:AL14" si="0">AI11+AF11+AC11</f>
        <v>50</v>
      </c>
      <c r="AM11" s="22" t="s">
        <v>0</v>
      </c>
      <c r="AN11" s="21">
        <f t="shared" ref="AN11:AN15" si="1">AK11+AH11+AE11</f>
        <v>42</v>
      </c>
      <c r="AO11" s="84"/>
      <c r="AP11" s="30">
        <v>2</v>
      </c>
      <c r="AQ11" s="34" t="s">
        <v>121</v>
      </c>
    </row>
    <row r="12" spans="2:43" ht="24.9" customHeight="1" thickBot="1" x14ac:dyDescent="0.45">
      <c r="B12" s="326"/>
      <c r="C12" s="76">
        <f>H7</f>
        <v>0</v>
      </c>
      <c r="D12" s="75" t="s">
        <v>0</v>
      </c>
      <c r="E12" s="77">
        <f>F7</f>
        <v>0</v>
      </c>
      <c r="F12" s="351"/>
      <c r="G12" s="352"/>
      <c r="H12" s="353"/>
      <c r="I12" s="76">
        <f>AI11</f>
        <v>0</v>
      </c>
      <c r="J12" s="71" t="s">
        <v>0</v>
      </c>
      <c r="K12" s="77">
        <f>AK11</f>
        <v>0</v>
      </c>
      <c r="L12" s="76">
        <f>AI14</f>
        <v>0</v>
      </c>
      <c r="M12" s="75" t="s">
        <v>0</v>
      </c>
      <c r="N12" s="77">
        <f>AK14</f>
        <v>0</v>
      </c>
      <c r="O12" s="314">
        <f>L13+I13+C13</f>
        <v>143</v>
      </c>
      <c r="P12" s="316" t="s">
        <v>0</v>
      </c>
      <c r="Q12" s="318">
        <f>N13+K13+E13</f>
        <v>125</v>
      </c>
      <c r="R12" s="324"/>
      <c r="S12" s="319"/>
      <c r="T12" s="320"/>
      <c r="U12" s="2"/>
      <c r="V12" s="55">
        <v>3</v>
      </c>
      <c r="W12" s="56" t="str">
        <f>B19</f>
        <v>TJ Šumperk U18M</v>
      </c>
      <c r="X12" s="57" t="s">
        <v>6</v>
      </c>
      <c r="Y12" s="58" t="str">
        <f>B14</f>
        <v>Red Frýdlant n/O</v>
      </c>
      <c r="Z12" s="28">
        <v>1</v>
      </c>
      <c r="AA12" s="27" t="s">
        <v>0</v>
      </c>
      <c r="AB12" s="29">
        <v>1</v>
      </c>
      <c r="AC12" s="28">
        <v>25</v>
      </c>
      <c r="AD12" s="27" t="s">
        <v>0</v>
      </c>
      <c r="AE12" s="29">
        <v>19</v>
      </c>
      <c r="AF12" s="28">
        <v>18</v>
      </c>
      <c r="AG12" s="27" t="s">
        <v>0</v>
      </c>
      <c r="AH12" s="29">
        <v>25</v>
      </c>
      <c r="AI12" s="28"/>
      <c r="AJ12" s="27" t="s">
        <v>0</v>
      </c>
      <c r="AK12" s="29"/>
      <c r="AL12" s="12">
        <f t="shared" si="0"/>
        <v>43</v>
      </c>
      <c r="AM12" s="22" t="s">
        <v>0</v>
      </c>
      <c r="AN12" s="21">
        <f t="shared" si="1"/>
        <v>44</v>
      </c>
      <c r="AO12" s="84"/>
      <c r="AP12" s="30">
        <v>2</v>
      </c>
      <c r="AQ12" s="34" t="s">
        <v>120</v>
      </c>
    </row>
    <row r="13" spans="2:43" ht="24.9" customHeight="1" thickBot="1" x14ac:dyDescent="0.45">
      <c r="B13" s="327"/>
      <c r="C13" s="78">
        <f>SUM(C10:C12)</f>
        <v>50</v>
      </c>
      <c r="D13" s="79" t="s">
        <v>0</v>
      </c>
      <c r="E13" s="80">
        <f>SUM(E10:E12)</f>
        <v>36</v>
      </c>
      <c r="F13" s="354"/>
      <c r="G13" s="355"/>
      <c r="H13" s="356"/>
      <c r="I13" s="78">
        <f>SUM(I10:I12)</f>
        <v>50</v>
      </c>
      <c r="J13" s="79" t="s">
        <v>0</v>
      </c>
      <c r="K13" s="80">
        <f>SUM(K10:K12)</f>
        <v>42</v>
      </c>
      <c r="L13" s="78">
        <f>SUM(L10:L12)</f>
        <v>43</v>
      </c>
      <c r="M13" s="79" t="s">
        <v>0</v>
      </c>
      <c r="N13" s="80">
        <f>SUM(N10:N12)</f>
        <v>47</v>
      </c>
      <c r="O13" s="321"/>
      <c r="P13" s="322"/>
      <c r="Q13" s="323"/>
      <c r="R13" s="324"/>
      <c r="S13" s="319"/>
      <c r="T13" s="320"/>
      <c r="U13" s="2"/>
      <c r="V13" s="55">
        <v>4</v>
      </c>
      <c r="W13" s="56" t="str">
        <f>B4</f>
        <v>Štramberk</v>
      </c>
      <c r="X13" s="57" t="s">
        <v>6</v>
      </c>
      <c r="Y13" s="58" t="str">
        <f>B9</f>
        <v>VK Ostrava</v>
      </c>
      <c r="Z13" s="28">
        <v>0</v>
      </c>
      <c r="AA13" s="27" t="s">
        <v>0</v>
      </c>
      <c r="AB13" s="29">
        <v>2</v>
      </c>
      <c r="AC13" s="28">
        <v>15</v>
      </c>
      <c r="AD13" s="27" t="s">
        <v>0</v>
      </c>
      <c r="AE13" s="29">
        <v>25</v>
      </c>
      <c r="AF13" s="28">
        <v>21</v>
      </c>
      <c r="AG13" s="27" t="s">
        <v>0</v>
      </c>
      <c r="AH13" s="29">
        <v>25</v>
      </c>
      <c r="AI13" s="28"/>
      <c r="AJ13" s="27" t="s">
        <v>0</v>
      </c>
      <c r="AK13" s="29"/>
      <c r="AL13" s="12">
        <f t="shared" si="0"/>
        <v>36</v>
      </c>
      <c r="AM13" s="22" t="s">
        <v>0</v>
      </c>
      <c r="AN13" s="21">
        <f t="shared" si="1"/>
        <v>50</v>
      </c>
      <c r="AO13" s="84"/>
      <c r="AP13" s="30">
        <v>2</v>
      </c>
      <c r="AQ13" s="34" t="s">
        <v>122</v>
      </c>
    </row>
    <row r="14" spans="2:43" ht="24.9" customHeight="1" thickBot="1" x14ac:dyDescent="0.45">
      <c r="B14" s="325" t="str">
        <f>U22M!B10</f>
        <v>Red Frýdlant n/O</v>
      </c>
      <c r="C14" s="65">
        <f>K4</f>
        <v>2</v>
      </c>
      <c r="D14" s="66" t="s">
        <v>0</v>
      </c>
      <c r="E14" s="67">
        <f>I4</f>
        <v>0</v>
      </c>
      <c r="F14" s="65">
        <f>K9</f>
        <v>0</v>
      </c>
      <c r="G14" s="66" t="s">
        <v>0</v>
      </c>
      <c r="H14" s="67">
        <f>I9</f>
        <v>2</v>
      </c>
      <c r="I14" s="348"/>
      <c r="J14" s="349"/>
      <c r="K14" s="350"/>
      <c r="L14" s="65">
        <f>AB12</f>
        <v>1</v>
      </c>
      <c r="M14" s="66" t="s">
        <v>0</v>
      </c>
      <c r="N14" s="67">
        <f>Z12</f>
        <v>1</v>
      </c>
      <c r="O14" s="313">
        <f>L14+F14+C14</f>
        <v>3</v>
      </c>
      <c r="P14" s="315" t="s">
        <v>0</v>
      </c>
      <c r="Q14" s="317">
        <f>N14+H14+E14</f>
        <v>3</v>
      </c>
      <c r="R14" s="324">
        <f>O14</f>
        <v>3</v>
      </c>
      <c r="S14" s="319">
        <f>O17/Q17</f>
        <v>1.0708661417322836</v>
      </c>
      <c r="T14" s="320">
        <v>3</v>
      </c>
      <c r="U14" s="2"/>
      <c r="V14" s="55">
        <v>5</v>
      </c>
      <c r="W14" s="56" t="str">
        <f>B9</f>
        <v>VK Ostrava</v>
      </c>
      <c r="X14" s="57" t="s">
        <v>6</v>
      </c>
      <c r="Y14" s="58" t="str">
        <f>B19</f>
        <v>TJ Šumperk U18M</v>
      </c>
      <c r="Z14" s="28">
        <v>1</v>
      </c>
      <c r="AA14" s="27" t="s">
        <v>0</v>
      </c>
      <c r="AB14" s="29">
        <v>1</v>
      </c>
      <c r="AC14" s="28">
        <v>25</v>
      </c>
      <c r="AD14" s="27" t="s">
        <v>0</v>
      </c>
      <c r="AE14" s="29">
        <v>22</v>
      </c>
      <c r="AF14" s="28">
        <v>18</v>
      </c>
      <c r="AG14" s="27" t="s">
        <v>0</v>
      </c>
      <c r="AH14" s="29">
        <v>25</v>
      </c>
      <c r="AI14" s="28"/>
      <c r="AJ14" s="27" t="s">
        <v>0</v>
      </c>
      <c r="AK14" s="29"/>
      <c r="AL14" s="12">
        <f t="shared" si="0"/>
        <v>43</v>
      </c>
      <c r="AM14" s="22" t="s">
        <v>0</v>
      </c>
      <c r="AN14" s="21">
        <f t="shared" si="1"/>
        <v>47</v>
      </c>
      <c r="AO14" s="84"/>
      <c r="AP14" s="30">
        <v>2</v>
      </c>
      <c r="AQ14" s="34" t="s">
        <v>121</v>
      </c>
    </row>
    <row r="15" spans="2:43" ht="24.9" customHeight="1" thickBot="1" x14ac:dyDescent="0.45">
      <c r="B15" s="326"/>
      <c r="C15" s="68">
        <f>K5</f>
        <v>25</v>
      </c>
      <c r="D15" s="69" t="s">
        <v>0</v>
      </c>
      <c r="E15" s="70">
        <f>I5</f>
        <v>20</v>
      </c>
      <c r="F15" s="68">
        <f>K10</f>
        <v>18</v>
      </c>
      <c r="G15" s="69" t="s">
        <v>0</v>
      </c>
      <c r="H15" s="70">
        <f>I10</f>
        <v>25</v>
      </c>
      <c r="I15" s="351"/>
      <c r="J15" s="352"/>
      <c r="K15" s="353"/>
      <c r="L15" s="68">
        <f>AE12</f>
        <v>19</v>
      </c>
      <c r="M15" s="69" t="s">
        <v>0</v>
      </c>
      <c r="N15" s="70">
        <f>AC12</f>
        <v>25</v>
      </c>
      <c r="O15" s="314"/>
      <c r="P15" s="316"/>
      <c r="Q15" s="318"/>
      <c r="R15" s="324"/>
      <c r="S15" s="319"/>
      <c r="T15" s="320"/>
      <c r="U15" s="2"/>
      <c r="V15" s="59">
        <v>6</v>
      </c>
      <c r="W15" s="60" t="str">
        <f>B14</f>
        <v>Red Frýdlant n/O</v>
      </c>
      <c r="X15" s="61" t="s">
        <v>6</v>
      </c>
      <c r="Y15" s="62" t="str">
        <f>B4</f>
        <v>Štramberk</v>
      </c>
      <c r="Z15" s="32">
        <v>2</v>
      </c>
      <c r="AA15" s="31" t="s">
        <v>0</v>
      </c>
      <c r="AB15" s="33">
        <v>0</v>
      </c>
      <c r="AC15" s="32">
        <v>25</v>
      </c>
      <c r="AD15" s="31" t="s">
        <v>0</v>
      </c>
      <c r="AE15" s="33">
        <v>20</v>
      </c>
      <c r="AF15" s="32">
        <v>25</v>
      </c>
      <c r="AG15" s="31" t="s">
        <v>0</v>
      </c>
      <c r="AH15" s="33">
        <v>14</v>
      </c>
      <c r="AI15" s="32"/>
      <c r="AJ15" s="31" t="s">
        <v>0</v>
      </c>
      <c r="AK15" s="33"/>
      <c r="AL15" s="13">
        <f>AI15+AF15+AC15</f>
        <v>50</v>
      </c>
      <c r="AM15" s="14" t="s">
        <v>0</v>
      </c>
      <c r="AN15" s="15">
        <f t="shared" si="1"/>
        <v>34</v>
      </c>
      <c r="AO15" s="84"/>
      <c r="AP15" s="30">
        <v>2</v>
      </c>
      <c r="AQ15" s="35" t="s">
        <v>116</v>
      </c>
    </row>
    <row r="16" spans="2:43" ht="24.9" customHeight="1" thickBot="1" x14ac:dyDescent="0.4">
      <c r="B16" s="326"/>
      <c r="C16" s="72">
        <f>K6</f>
        <v>25</v>
      </c>
      <c r="D16" s="73" t="s">
        <v>0</v>
      </c>
      <c r="E16" s="74">
        <f>I6</f>
        <v>14</v>
      </c>
      <c r="F16" s="72">
        <f>K11</f>
        <v>24</v>
      </c>
      <c r="G16" s="73" t="s">
        <v>0</v>
      </c>
      <c r="H16" s="74">
        <f>I11</f>
        <v>25</v>
      </c>
      <c r="I16" s="351"/>
      <c r="J16" s="352"/>
      <c r="K16" s="353"/>
      <c r="L16" s="72">
        <f>AH12</f>
        <v>25</v>
      </c>
      <c r="M16" s="73" t="s">
        <v>0</v>
      </c>
      <c r="N16" s="74">
        <f>AF12</f>
        <v>18</v>
      </c>
      <c r="O16" s="314"/>
      <c r="P16" s="316"/>
      <c r="Q16" s="318"/>
      <c r="R16" s="324"/>
      <c r="S16" s="319"/>
      <c r="T16" s="320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P16" s="86"/>
    </row>
    <row r="17" spans="2:43" ht="24.9" customHeight="1" thickBot="1" x14ac:dyDescent="0.35"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51"/>
      <c r="J17" s="352"/>
      <c r="K17" s="353"/>
      <c r="L17" s="76">
        <f>AK12</f>
        <v>0</v>
      </c>
      <c r="M17" s="75" t="s">
        <v>0</v>
      </c>
      <c r="N17" s="77">
        <f>AI12</f>
        <v>0</v>
      </c>
      <c r="O17" s="314">
        <f>L18+F18+C18</f>
        <v>136</v>
      </c>
      <c r="P17" s="316" t="s">
        <v>0</v>
      </c>
      <c r="Q17" s="318">
        <f>N18+H18+E18</f>
        <v>127</v>
      </c>
      <c r="R17" s="324"/>
      <c r="S17" s="319"/>
      <c r="T17" s="320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2:43" ht="24.9" customHeight="1" thickBot="1" x14ac:dyDescent="0.35">
      <c r="B18" s="327"/>
      <c r="C18" s="78">
        <f>SUM(C15:C17)</f>
        <v>50</v>
      </c>
      <c r="D18" s="79" t="s">
        <v>0</v>
      </c>
      <c r="E18" s="80">
        <f>SUM(E15:E17)</f>
        <v>34</v>
      </c>
      <c r="F18" s="78">
        <f>SUM(F15:F17)</f>
        <v>42</v>
      </c>
      <c r="G18" s="79" t="s">
        <v>0</v>
      </c>
      <c r="H18" s="80">
        <f>SUM(H15:H17)</f>
        <v>50</v>
      </c>
      <c r="I18" s="354"/>
      <c r="J18" s="355"/>
      <c r="K18" s="356"/>
      <c r="L18" s="78">
        <f>SUM(L15:L17)</f>
        <v>44</v>
      </c>
      <c r="M18" s="79" t="s">
        <v>0</v>
      </c>
      <c r="N18" s="80">
        <f>SUM(N15:N17)</f>
        <v>43</v>
      </c>
      <c r="O18" s="321"/>
      <c r="P18" s="322"/>
      <c r="Q18" s="323"/>
      <c r="R18" s="324"/>
      <c r="S18" s="319"/>
      <c r="T18" s="320"/>
      <c r="U18" s="2"/>
      <c r="AL18" s="46"/>
      <c r="AM18" s="46"/>
      <c r="AN18" s="46"/>
    </row>
    <row r="19" spans="2:43" ht="24.9" customHeight="1" thickBot="1" x14ac:dyDescent="0.35">
      <c r="B19" s="325" t="str">
        <f>U22M!B11</f>
        <v>TJ Šumperk U18M</v>
      </c>
      <c r="C19" s="65">
        <f>N4</f>
        <v>2</v>
      </c>
      <c r="D19" s="66" t="s">
        <v>0</v>
      </c>
      <c r="E19" s="67">
        <f>L4</f>
        <v>0</v>
      </c>
      <c r="F19" s="65">
        <f>N9</f>
        <v>1</v>
      </c>
      <c r="G19" s="66" t="s">
        <v>0</v>
      </c>
      <c r="H19" s="67">
        <f>L9</f>
        <v>1</v>
      </c>
      <c r="I19" s="65">
        <f>N14</f>
        <v>1</v>
      </c>
      <c r="J19" s="66" t="s">
        <v>0</v>
      </c>
      <c r="K19" s="67">
        <f>L14</f>
        <v>1</v>
      </c>
      <c r="L19" s="348"/>
      <c r="M19" s="349"/>
      <c r="N19" s="350"/>
      <c r="O19" s="313">
        <f>I19+F19+C19</f>
        <v>4</v>
      </c>
      <c r="P19" s="315" t="s">
        <v>0</v>
      </c>
      <c r="Q19" s="317">
        <f>K19+H19+E19</f>
        <v>2</v>
      </c>
      <c r="R19" s="324">
        <f>O19</f>
        <v>4</v>
      </c>
      <c r="S19" s="319">
        <f>O22/Q22</f>
        <v>1.1023622047244095</v>
      </c>
      <c r="T19" s="320">
        <v>2</v>
      </c>
      <c r="U19" s="2"/>
      <c r="AL19" s="46"/>
      <c r="AM19" s="46"/>
      <c r="AN19" s="46"/>
    </row>
    <row r="20" spans="2:43" ht="24.9" customHeight="1" thickBot="1" x14ac:dyDescent="0.35">
      <c r="B20" s="326"/>
      <c r="C20" s="68">
        <f>N5</f>
        <v>25</v>
      </c>
      <c r="D20" s="69" t="s">
        <v>0</v>
      </c>
      <c r="E20" s="70">
        <f>L5</f>
        <v>21</v>
      </c>
      <c r="F20" s="68">
        <f>N10</f>
        <v>22</v>
      </c>
      <c r="G20" s="69" t="s">
        <v>0</v>
      </c>
      <c r="H20" s="70">
        <f>L10</f>
        <v>25</v>
      </c>
      <c r="I20" s="68">
        <f>N15</f>
        <v>25</v>
      </c>
      <c r="J20" s="69" t="s">
        <v>0</v>
      </c>
      <c r="K20" s="70">
        <f>L15</f>
        <v>19</v>
      </c>
      <c r="L20" s="351"/>
      <c r="M20" s="352"/>
      <c r="N20" s="353"/>
      <c r="O20" s="314"/>
      <c r="P20" s="316"/>
      <c r="Q20" s="318"/>
      <c r="R20" s="324"/>
      <c r="S20" s="319"/>
      <c r="T20" s="320"/>
      <c r="U20" s="2"/>
      <c r="AL20" s="46"/>
      <c r="AM20" s="46"/>
      <c r="AN20" s="46"/>
    </row>
    <row r="21" spans="2:43" ht="24.9" customHeight="1" thickBot="1" x14ac:dyDescent="0.5">
      <c r="B21" s="326"/>
      <c r="C21" s="72">
        <f>N6</f>
        <v>25</v>
      </c>
      <c r="D21" s="73" t="s">
        <v>0</v>
      </c>
      <c r="E21" s="74">
        <f>L6</f>
        <v>19</v>
      </c>
      <c r="F21" s="72">
        <f>N11</f>
        <v>25</v>
      </c>
      <c r="G21" s="73" t="s">
        <v>0</v>
      </c>
      <c r="H21" s="74">
        <f>L11</f>
        <v>18</v>
      </c>
      <c r="I21" s="72">
        <f>N16</f>
        <v>18</v>
      </c>
      <c r="J21" s="73" t="s">
        <v>0</v>
      </c>
      <c r="K21" s="74">
        <f>L16</f>
        <v>25</v>
      </c>
      <c r="L21" s="351"/>
      <c r="M21" s="352"/>
      <c r="N21" s="353"/>
      <c r="O21" s="314"/>
      <c r="P21" s="316"/>
      <c r="Q21" s="318"/>
      <c r="R21" s="324"/>
      <c r="S21" s="319"/>
      <c r="T21" s="320"/>
      <c r="U21" s="2"/>
      <c r="W21" s="358" t="s">
        <v>131</v>
      </c>
      <c r="X21" s="359"/>
      <c r="Y21" s="359"/>
      <c r="Z21" s="360" t="s">
        <v>1</v>
      </c>
      <c r="AA21" s="298"/>
      <c r="AB21" s="299"/>
      <c r="AC21" s="360" t="s">
        <v>7</v>
      </c>
      <c r="AD21" s="298"/>
      <c r="AE21" s="299"/>
      <c r="AF21" s="360" t="s">
        <v>8</v>
      </c>
      <c r="AG21" s="298"/>
      <c r="AH21" s="299"/>
      <c r="AI21" s="360" t="s">
        <v>9</v>
      </c>
      <c r="AJ21" s="298"/>
      <c r="AK21" s="299"/>
      <c r="AL21" s="360" t="s">
        <v>2</v>
      </c>
      <c r="AM21" s="298"/>
      <c r="AN21" s="299"/>
      <c r="AO21" s="44" t="s">
        <v>33</v>
      </c>
      <c r="AP21" s="7" t="s">
        <v>27</v>
      </c>
      <c r="AQ21" s="8" t="s">
        <v>28</v>
      </c>
    </row>
    <row r="22" spans="2:43" ht="24.9" customHeight="1" thickBot="1" x14ac:dyDescent="0.45"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51"/>
      <c r="M22" s="352"/>
      <c r="N22" s="353"/>
      <c r="O22" s="314">
        <f>I23+F23+C23</f>
        <v>140</v>
      </c>
      <c r="P22" s="316" t="s">
        <v>0</v>
      </c>
      <c r="Q22" s="318">
        <f>K23+H23+E23</f>
        <v>127</v>
      </c>
      <c r="R22" s="324"/>
      <c r="S22" s="319"/>
      <c r="T22" s="320"/>
      <c r="U22" s="2"/>
      <c r="W22" s="377" t="s">
        <v>62</v>
      </c>
      <c r="X22" s="118" t="s">
        <v>6</v>
      </c>
      <c r="Y22" s="376" t="s">
        <v>134</v>
      </c>
      <c r="Z22" s="106">
        <v>2</v>
      </c>
      <c r="AA22" s="53" t="s">
        <v>0</v>
      </c>
      <c r="AB22" s="107">
        <v>0</v>
      </c>
      <c r="AC22" s="106">
        <v>25</v>
      </c>
      <c r="AD22" s="53" t="s">
        <v>0</v>
      </c>
      <c r="AE22" s="107">
        <v>19</v>
      </c>
      <c r="AF22" s="106">
        <v>25</v>
      </c>
      <c r="AG22" s="53" t="s">
        <v>0</v>
      </c>
      <c r="AH22" s="107">
        <v>17</v>
      </c>
      <c r="AI22" s="106"/>
      <c r="AJ22" s="53" t="s">
        <v>0</v>
      </c>
      <c r="AK22" s="107"/>
      <c r="AL22" s="52">
        <f>AI22+AF22+AC22</f>
        <v>50</v>
      </c>
      <c r="AM22" s="53" t="s">
        <v>0</v>
      </c>
      <c r="AN22" s="54">
        <f>AK22+AH22+AE22</f>
        <v>36</v>
      </c>
      <c r="AO22" s="108"/>
      <c r="AP22" s="109">
        <v>3</v>
      </c>
      <c r="AQ22" s="119" t="s">
        <v>141</v>
      </c>
    </row>
    <row r="23" spans="2:43" ht="24.9" customHeight="1" thickBot="1" x14ac:dyDescent="0.45">
      <c r="B23" s="327"/>
      <c r="C23" s="78">
        <f>SUM(C20:C22)</f>
        <v>50</v>
      </c>
      <c r="D23" s="79" t="s">
        <v>0</v>
      </c>
      <c r="E23" s="80">
        <f>SUM(E20:E22)</f>
        <v>40</v>
      </c>
      <c r="F23" s="78">
        <f>SUM(F20:F22)</f>
        <v>47</v>
      </c>
      <c r="G23" s="79" t="s">
        <v>0</v>
      </c>
      <c r="H23" s="80">
        <f>SUM(H20:H22)</f>
        <v>43</v>
      </c>
      <c r="I23" s="78">
        <f>SUM(I20:I22)</f>
        <v>43</v>
      </c>
      <c r="J23" s="79" t="s">
        <v>0</v>
      </c>
      <c r="K23" s="80">
        <f>SUM(K20:K22)</f>
        <v>44</v>
      </c>
      <c r="L23" s="354"/>
      <c r="M23" s="355"/>
      <c r="N23" s="356"/>
      <c r="O23" s="321"/>
      <c r="P23" s="322"/>
      <c r="Q23" s="323"/>
      <c r="R23" s="324"/>
      <c r="S23" s="319"/>
      <c r="T23" s="320"/>
      <c r="U23" s="2"/>
      <c r="W23" s="125"/>
      <c r="X23" s="122" t="s">
        <v>6</v>
      </c>
      <c r="Y23" s="129"/>
      <c r="Z23" s="120"/>
      <c r="AA23" s="61"/>
      <c r="AB23" s="121"/>
      <c r="AC23" s="120"/>
      <c r="AD23" s="61" t="s">
        <v>0</v>
      </c>
      <c r="AE23" s="121"/>
      <c r="AF23" s="120"/>
      <c r="AG23" s="61" t="s">
        <v>0</v>
      </c>
      <c r="AH23" s="121"/>
      <c r="AI23" s="120"/>
      <c r="AJ23" s="61" t="s">
        <v>0</v>
      </c>
      <c r="AK23" s="121"/>
      <c r="AL23" s="60">
        <f t="shared" ref="AL23" si="2">AI23+AF23+AC23</f>
        <v>0</v>
      </c>
      <c r="AM23" s="61" t="s">
        <v>0</v>
      </c>
      <c r="AN23" s="62">
        <f t="shared" ref="AN23" si="3">AK23+AH23+AE23</f>
        <v>0</v>
      </c>
      <c r="AO23" s="108"/>
      <c r="AP23" s="109"/>
      <c r="AQ23" s="117"/>
    </row>
    <row r="24" spans="2:43" ht="24.9" customHeight="1" thickBot="1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46"/>
      <c r="AM24" s="46"/>
      <c r="AN24" s="46"/>
    </row>
    <row r="25" spans="2:43" ht="24.9" customHeight="1" thickBot="1" x14ac:dyDescent="0.5">
      <c r="V25" s="16"/>
      <c r="W25" s="358" t="s">
        <v>130</v>
      </c>
      <c r="X25" s="359"/>
      <c r="Y25" s="359"/>
      <c r="Z25" s="360" t="s">
        <v>1</v>
      </c>
      <c r="AA25" s="298"/>
      <c r="AB25" s="299"/>
      <c r="AC25" s="360" t="s">
        <v>7</v>
      </c>
      <c r="AD25" s="298"/>
      <c r="AE25" s="299"/>
      <c r="AF25" s="360" t="s">
        <v>8</v>
      </c>
      <c r="AG25" s="298"/>
      <c r="AH25" s="299"/>
      <c r="AI25" s="360" t="s">
        <v>9</v>
      </c>
      <c r="AJ25" s="298"/>
      <c r="AK25" s="299"/>
      <c r="AL25" s="360" t="s">
        <v>2</v>
      </c>
      <c r="AM25" s="298"/>
      <c r="AN25" s="299"/>
      <c r="AO25" s="44" t="s">
        <v>33</v>
      </c>
      <c r="AP25" s="7" t="s">
        <v>27</v>
      </c>
      <c r="AQ25" s="8" t="s">
        <v>28</v>
      </c>
    </row>
    <row r="26" spans="2:43" ht="24.9" customHeight="1" x14ac:dyDescent="0.4">
      <c r="V26" s="16"/>
      <c r="W26" s="377" t="s">
        <v>132</v>
      </c>
      <c r="X26" s="118" t="s">
        <v>6</v>
      </c>
      <c r="Y26" s="376" t="s">
        <v>135</v>
      </c>
      <c r="Z26" s="106">
        <v>1</v>
      </c>
      <c r="AA26" s="53" t="s">
        <v>0</v>
      </c>
      <c r="AB26" s="107">
        <v>1</v>
      </c>
      <c r="AC26" s="106">
        <v>25</v>
      </c>
      <c r="AD26" s="53" t="s">
        <v>0</v>
      </c>
      <c r="AE26" s="107">
        <v>15</v>
      </c>
      <c r="AF26" s="106">
        <v>22</v>
      </c>
      <c r="AG26" s="53" t="s">
        <v>0</v>
      </c>
      <c r="AH26" s="107">
        <v>25</v>
      </c>
      <c r="AI26" s="106"/>
      <c r="AJ26" s="53" t="s">
        <v>0</v>
      </c>
      <c r="AK26" s="107"/>
      <c r="AL26" s="52">
        <f>AI26+AF26+AC26</f>
        <v>47</v>
      </c>
      <c r="AM26" s="53" t="s">
        <v>0</v>
      </c>
      <c r="AN26" s="54">
        <f>AK26+AH26+AE26</f>
        <v>40</v>
      </c>
      <c r="AO26" s="108"/>
      <c r="AP26" s="109">
        <v>2</v>
      </c>
      <c r="AQ26" s="119" t="s">
        <v>118</v>
      </c>
    </row>
    <row r="27" spans="2:43" ht="24.9" customHeight="1" thickBot="1" x14ac:dyDescent="0.45">
      <c r="W27" s="125"/>
      <c r="X27" s="122" t="s">
        <v>6</v>
      </c>
      <c r="Y27" s="129"/>
      <c r="Z27" s="120"/>
      <c r="AA27" s="61"/>
      <c r="AB27" s="121"/>
      <c r="AC27" s="120"/>
      <c r="AD27" s="61" t="s">
        <v>0</v>
      </c>
      <c r="AE27" s="121"/>
      <c r="AF27" s="120"/>
      <c r="AG27" s="61" t="s">
        <v>0</v>
      </c>
      <c r="AH27" s="121"/>
      <c r="AI27" s="120"/>
      <c r="AJ27" s="61" t="s">
        <v>0</v>
      </c>
      <c r="AK27" s="121"/>
      <c r="AL27" s="60">
        <f t="shared" ref="AL27" si="4">AI27+AF27+AC27</f>
        <v>0</v>
      </c>
      <c r="AM27" s="61" t="s">
        <v>0</v>
      </c>
      <c r="AN27" s="62">
        <f t="shared" ref="AN27" si="5">AK27+AH27+AE27</f>
        <v>0</v>
      </c>
      <c r="AO27" s="108"/>
      <c r="AP27" s="109"/>
      <c r="AQ27" s="117"/>
    </row>
    <row r="28" spans="2:43" ht="24.9" customHeight="1" thickBot="1" x14ac:dyDescent="0.35"/>
    <row r="29" spans="2:43" ht="24.9" customHeight="1" thickBot="1" x14ac:dyDescent="0.5">
      <c r="R29" s="361" t="s">
        <v>34</v>
      </c>
      <c r="S29" s="361"/>
      <c r="W29" s="358" t="s">
        <v>10</v>
      </c>
      <c r="X29" s="359"/>
      <c r="Y29" s="359"/>
      <c r="Z29" s="360" t="s">
        <v>1</v>
      </c>
      <c r="AA29" s="298"/>
      <c r="AB29" s="299"/>
      <c r="AC29" s="360" t="s">
        <v>7</v>
      </c>
      <c r="AD29" s="298"/>
      <c r="AE29" s="299"/>
      <c r="AF29" s="360" t="s">
        <v>8</v>
      </c>
      <c r="AG29" s="298"/>
      <c r="AH29" s="299"/>
      <c r="AI29" s="360" t="s">
        <v>9</v>
      </c>
      <c r="AJ29" s="298"/>
      <c r="AK29" s="299"/>
      <c r="AL29" s="360" t="s">
        <v>2</v>
      </c>
      <c r="AM29" s="298"/>
      <c r="AN29" s="299"/>
      <c r="AO29" s="44" t="s">
        <v>33</v>
      </c>
      <c r="AP29" s="7" t="s">
        <v>27</v>
      </c>
      <c r="AQ29" s="8" t="s">
        <v>28</v>
      </c>
    </row>
    <row r="30" spans="2:43" ht="24.9" customHeight="1" x14ac:dyDescent="0.4">
      <c r="R30" s="87" t="s">
        <v>14</v>
      </c>
      <c r="S30" s="88"/>
      <c r="V30" s="1" t="s">
        <v>23</v>
      </c>
      <c r="W30" s="377" t="s">
        <v>64</v>
      </c>
      <c r="X30" s="118" t="s">
        <v>6</v>
      </c>
      <c r="Y30" s="376" t="s">
        <v>140</v>
      </c>
      <c r="Z30" s="106">
        <v>2</v>
      </c>
      <c r="AA30" s="53" t="s">
        <v>0</v>
      </c>
      <c r="AB30" s="107">
        <v>1</v>
      </c>
      <c r="AC30" s="106">
        <v>25</v>
      </c>
      <c r="AD30" s="53" t="s">
        <v>0</v>
      </c>
      <c r="AE30" s="107">
        <v>21</v>
      </c>
      <c r="AF30" s="106">
        <v>22</v>
      </c>
      <c r="AG30" s="53" t="s">
        <v>0</v>
      </c>
      <c r="AH30" s="107">
        <v>25</v>
      </c>
      <c r="AI30" s="106">
        <v>15</v>
      </c>
      <c r="AJ30" s="53" t="s">
        <v>0</v>
      </c>
      <c r="AK30" s="107">
        <v>11</v>
      </c>
      <c r="AL30" s="52">
        <f>AI30+AF30+AC30</f>
        <v>62</v>
      </c>
      <c r="AM30" s="53" t="s">
        <v>0</v>
      </c>
      <c r="AN30" s="54">
        <f>AK30+AH30+AE30</f>
        <v>57</v>
      </c>
      <c r="AO30" s="108"/>
      <c r="AP30" s="109">
        <v>3</v>
      </c>
      <c r="AQ30" s="119" t="s">
        <v>121</v>
      </c>
    </row>
    <row r="31" spans="2:43" ht="24.9" customHeight="1" thickBot="1" x14ac:dyDescent="0.45">
      <c r="R31" s="87" t="s">
        <v>15</v>
      </c>
      <c r="S31" s="88"/>
      <c r="V31" s="1" t="s">
        <v>24</v>
      </c>
      <c r="W31" s="381" t="s">
        <v>142</v>
      </c>
      <c r="X31" s="122" t="s">
        <v>6</v>
      </c>
      <c r="Y31" s="380" t="s">
        <v>133</v>
      </c>
      <c r="Z31" s="120">
        <v>2</v>
      </c>
      <c r="AA31" s="61"/>
      <c r="AB31" s="121">
        <v>0</v>
      </c>
      <c r="AC31" s="120">
        <v>25</v>
      </c>
      <c r="AD31" s="61" t="s">
        <v>0</v>
      </c>
      <c r="AE31" s="121">
        <v>23</v>
      </c>
      <c r="AF31" s="120">
        <v>25</v>
      </c>
      <c r="AG31" s="61" t="s">
        <v>0</v>
      </c>
      <c r="AH31" s="121">
        <v>17</v>
      </c>
      <c r="AI31" s="120"/>
      <c r="AJ31" s="61" t="s">
        <v>0</v>
      </c>
      <c r="AK31" s="121"/>
      <c r="AL31" s="60">
        <f t="shared" ref="AL31" si="6">AI31+AF31+AC31</f>
        <v>50</v>
      </c>
      <c r="AM31" s="61" t="s">
        <v>0</v>
      </c>
      <c r="AN31" s="62">
        <f t="shared" ref="AN31" si="7">AK31+AH31+AE31</f>
        <v>40</v>
      </c>
      <c r="AO31" s="108"/>
      <c r="AP31" s="109">
        <v>2</v>
      </c>
      <c r="AQ31" s="117" t="s">
        <v>119</v>
      </c>
    </row>
    <row r="32" spans="2:43" ht="24.9" customHeight="1" x14ac:dyDescent="0.35">
      <c r="R32" s="87" t="s">
        <v>16</v>
      </c>
      <c r="S32" s="88"/>
      <c r="V32" s="1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3"/>
      <c r="AP32" s="42"/>
      <c r="AQ32" s="42"/>
    </row>
    <row r="33" spans="18:43" ht="24.9" customHeight="1" thickBot="1" x14ac:dyDescent="0.4">
      <c r="R33" s="87" t="s">
        <v>17</v>
      </c>
      <c r="S33" s="88"/>
      <c r="V33" s="1"/>
    </row>
    <row r="34" spans="18:43" ht="24.9" customHeight="1" thickBot="1" x14ac:dyDescent="0.5">
      <c r="V34" s="1"/>
      <c r="W34" s="358" t="s">
        <v>11</v>
      </c>
      <c r="X34" s="359"/>
      <c r="Y34" s="359"/>
      <c r="Z34" s="360" t="s">
        <v>1</v>
      </c>
      <c r="AA34" s="298"/>
      <c r="AB34" s="299"/>
      <c r="AC34" s="360" t="s">
        <v>7</v>
      </c>
      <c r="AD34" s="298"/>
      <c r="AE34" s="299"/>
      <c r="AF34" s="360" t="s">
        <v>8</v>
      </c>
      <c r="AG34" s="298"/>
      <c r="AH34" s="299"/>
      <c r="AI34" s="360" t="s">
        <v>9</v>
      </c>
      <c r="AJ34" s="298"/>
      <c r="AK34" s="299"/>
      <c r="AL34" s="360" t="s">
        <v>2</v>
      </c>
      <c r="AM34" s="298"/>
      <c r="AN34" s="299"/>
      <c r="AO34" s="44" t="s">
        <v>33</v>
      </c>
      <c r="AP34" s="7" t="s">
        <v>27</v>
      </c>
      <c r="AQ34" s="8" t="s">
        <v>28</v>
      </c>
    </row>
    <row r="35" spans="18:43" ht="24.9" customHeight="1" thickBot="1" x14ac:dyDescent="0.45">
      <c r="V35" s="1" t="s">
        <v>25</v>
      </c>
      <c r="W35" s="384" t="s">
        <v>140</v>
      </c>
      <c r="X35" s="99" t="s">
        <v>6</v>
      </c>
      <c r="Y35" s="382" t="s">
        <v>133</v>
      </c>
      <c r="Z35" s="98">
        <v>2</v>
      </c>
      <c r="AA35" s="99" t="s">
        <v>0</v>
      </c>
      <c r="AB35" s="100">
        <v>0</v>
      </c>
      <c r="AC35" s="98">
        <v>25</v>
      </c>
      <c r="AD35" s="99" t="s">
        <v>0</v>
      </c>
      <c r="AE35" s="100">
        <v>20</v>
      </c>
      <c r="AF35" s="98">
        <v>25</v>
      </c>
      <c r="AG35" s="99" t="s">
        <v>0</v>
      </c>
      <c r="AH35" s="100">
        <v>23</v>
      </c>
      <c r="AI35" s="98"/>
      <c r="AJ35" s="99" t="s">
        <v>0</v>
      </c>
      <c r="AK35" s="100"/>
      <c r="AL35" s="101">
        <f>AI35+AF35+AC35</f>
        <v>50</v>
      </c>
      <c r="AM35" s="99" t="s">
        <v>0</v>
      </c>
      <c r="AN35" s="102">
        <f>AK35+AH35+AE35</f>
        <v>43</v>
      </c>
      <c r="AO35" s="103"/>
      <c r="AP35" s="104">
        <v>2</v>
      </c>
      <c r="AQ35" s="105" t="s">
        <v>118</v>
      </c>
    </row>
    <row r="36" spans="18:43" ht="24.9" customHeight="1" x14ac:dyDescent="0.3">
      <c r="V36" s="1"/>
    </row>
    <row r="37" spans="18:43" ht="24.9" customHeight="1" thickBot="1" x14ac:dyDescent="0.35">
      <c r="V37" s="1"/>
    </row>
    <row r="38" spans="18:43" ht="24.9" customHeight="1" thickBot="1" x14ac:dyDescent="0.5">
      <c r="V38" s="1"/>
      <c r="W38" s="358" t="s">
        <v>12</v>
      </c>
      <c r="X38" s="359"/>
      <c r="Y38" s="359"/>
      <c r="Z38" s="360" t="s">
        <v>1</v>
      </c>
      <c r="AA38" s="298"/>
      <c r="AB38" s="299"/>
      <c r="AC38" s="360" t="s">
        <v>7</v>
      </c>
      <c r="AD38" s="298"/>
      <c r="AE38" s="299"/>
      <c r="AF38" s="360" t="s">
        <v>8</v>
      </c>
      <c r="AG38" s="298"/>
      <c r="AH38" s="299"/>
      <c r="AI38" s="360" t="s">
        <v>9</v>
      </c>
      <c r="AJ38" s="298"/>
      <c r="AK38" s="299"/>
      <c r="AL38" s="360" t="s">
        <v>2</v>
      </c>
      <c r="AM38" s="298"/>
      <c r="AN38" s="299"/>
      <c r="AO38" s="44" t="s">
        <v>33</v>
      </c>
      <c r="AP38" s="7" t="s">
        <v>27</v>
      </c>
      <c r="AQ38" s="8" t="s">
        <v>28</v>
      </c>
    </row>
    <row r="39" spans="18:43" ht="24.9" customHeight="1" thickBot="1" x14ac:dyDescent="0.45">
      <c r="V39" s="1" t="s">
        <v>26</v>
      </c>
      <c r="W39" s="128" t="s">
        <v>64</v>
      </c>
      <c r="X39" s="53" t="s">
        <v>6</v>
      </c>
      <c r="Y39" s="383" t="s">
        <v>142</v>
      </c>
      <c r="Z39" s="106">
        <v>0</v>
      </c>
      <c r="AA39" s="53" t="s">
        <v>0</v>
      </c>
      <c r="AB39" s="107">
        <v>2</v>
      </c>
      <c r="AC39" s="100">
        <v>19</v>
      </c>
      <c r="AD39" s="53" t="s">
        <v>0</v>
      </c>
      <c r="AE39" s="107">
        <v>25</v>
      </c>
      <c r="AF39" s="106">
        <v>17</v>
      </c>
      <c r="AG39" s="53" t="s">
        <v>0</v>
      </c>
      <c r="AH39" s="107">
        <v>25</v>
      </c>
      <c r="AI39" s="106"/>
      <c r="AJ39" s="53" t="s">
        <v>0</v>
      </c>
      <c r="AK39" s="107"/>
      <c r="AL39" s="52">
        <f>AI39+AF39+AC39</f>
        <v>36</v>
      </c>
      <c r="AM39" s="53" t="s">
        <v>0</v>
      </c>
      <c r="AN39" s="54">
        <f>AK39+AH39+AE39</f>
        <v>50</v>
      </c>
      <c r="AO39" s="108"/>
      <c r="AP39" s="109">
        <v>3</v>
      </c>
      <c r="AQ39" s="109" t="s">
        <v>143</v>
      </c>
    </row>
  </sheetData>
  <mergeCells count="98">
    <mergeCell ref="AC21:AE21"/>
    <mergeCell ref="AF21:AH21"/>
    <mergeCell ref="AI21:AK21"/>
    <mergeCell ref="AL21:AN21"/>
    <mergeCell ref="B1:T1"/>
    <mergeCell ref="B2:B3"/>
    <mergeCell ref="C2:E3"/>
    <mergeCell ref="F2:H3"/>
    <mergeCell ref="I2:K3"/>
    <mergeCell ref="L2:N3"/>
    <mergeCell ref="O2:Q2"/>
    <mergeCell ref="R2:R3"/>
    <mergeCell ref="S2:S3"/>
    <mergeCell ref="T2:T3"/>
    <mergeCell ref="O3:Q3"/>
    <mergeCell ref="B4:B8"/>
    <mergeCell ref="C4:E8"/>
    <mergeCell ref="O4:O6"/>
    <mergeCell ref="P4:P6"/>
    <mergeCell ref="Q4:Q6"/>
    <mergeCell ref="R4:R8"/>
    <mergeCell ref="S4:S8"/>
    <mergeCell ref="T4:T8"/>
    <mergeCell ref="O7:O8"/>
    <mergeCell ref="P7:P8"/>
    <mergeCell ref="Q7:Q8"/>
    <mergeCell ref="B9:B13"/>
    <mergeCell ref="F9:H13"/>
    <mergeCell ref="O9:O11"/>
    <mergeCell ref="P9:P11"/>
    <mergeCell ref="Q9:Q11"/>
    <mergeCell ref="B14:B18"/>
    <mergeCell ref="I14:K18"/>
    <mergeCell ref="O14:O16"/>
    <mergeCell ref="P14:P16"/>
    <mergeCell ref="Q14:Q16"/>
    <mergeCell ref="AI9:AK9"/>
    <mergeCell ref="AL9:AN9"/>
    <mergeCell ref="O12:O13"/>
    <mergeCell ref="P12:P13"/>
    <mergeCell ref="Q12:Q13"/>
    <mergeCell ref="S9:S13"/>
    <mergeCell ref="T9:T13"/>
    <mergeCell ref="W9:Y9"/>
    <mergeCell ref="Z9:AB9"/>
    <mergeCell ref="AC9:AE9"/>
    <mergeCell ref="AF9:AH9"/>
    <mergeCell ref="R9:R13"/>
    <mergeCell ref="AF16:AH16"/>
    <mergeCell ref="AI16:AK16"/>
    <mergeCell ref="AL16:AN16"/>
    <mergeCell ref="O17:O18"/>
    <mergeCell ref="P17:P18"/>
    <mergeCell ref="Q17:Q18"/>
    <mergeCell ref="R14:R18"/>
    <mergeCell ref="S14:S18"/>
    <mergeCell ref="T14:T18"/>
    <mergeCell ref="W16:Y16"/>
    <mergeCell ref="Z16:AB16"/>
    <mergeCell ref="AC16:AE16"/>
    <mergeCell ref="B19:B23"/>
    <mergeCell ref="L19:N23"/>
    <mergeCell ref="O19:O21"/>
    <mergeCell ref="P19:P21"/>
    <mergeCell ref="Q19:Q21"/>
    <mergeCell ref="AL29:AN29"/>
    <mergeCell ref="S19:S23"/>
    <mergeCell ref="T19:T23"/>
    <mergeCell ref="O22:O23"/>
    <mergeCell ref="P22:P23"/>
    <mergeCell ref="Q22:Q23"/>
    <mergeCell ref="R29:S29"/>
    <mergeCell ref="R19:R23"/>
    <mergeCell ref="W25:Y25"/>
    <mergeCell ref="Z25:AB25"/>
    <mergeCell ref="AC25:AE25"/>
    <mergeCell ref="AF25:AH25"/>
    <mergeCell ref="AI25:AK25"/>
    <mergeCell ref="AL25:AN25"/>
    <mergeCell ref="W21:Y21"/>
    <mergeCell ref="Z21:AB21"/>
    <mergeCell ref="W29:Y29"/>
    <mergeCell ref="Z29:AB29"/>
    <mergeCell ref="AC29:AE29"/>
    <mergeCell ref="AF29:AH29"/>
    <mergeCell ref="AI29:AK29"/>
    <mergeCell ref="AL38:AN38"/>
    <mergeCell ref="W34:Y34"/>
    <mergeCell ref="Z34:AB34"/>
    <mergeCell ref="AC34:AE34"/>
    <mergeCell ref="AF34:AH34"/>
    <mergeCell ref="AI34:AK34"/>
    <mergeCell ref="AL34:AN34"/>
    <mergeCell ref="W38:Y38"/>
    <mergeCell ref="Z38:AB38"/>
    <mergeCell ref="AC38:AE38"/>
    <mergeCell ref="AF38:AH38"/>
    <mergeCell ref="AI38:AK38"/>
  </mergeCells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1" man="1"/>
    <brk id="43" max="9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2C93-78C0-4DB6-85B6-D8802B12B000}">
  <sheetPr>
    <pageSetUpPr fitToPage="1"/>
  </sheetPr>
  <dimension ref="B1:AQ39"/>
  <sheetViews>
    <sheetView view="pageBreakPreview" topLeftCell="A4" zoomScale="70" zoomScaleSheetLayoutView="70" workbookViewId="0">
      <selection activeCell="W19" sqref="W19"/>
    </sheetView>
  </sheetViews>
  <sheetFormatPr defaultRowHeight="14.4" x14ac:dyDescent="0.3"/>
  <cols>
    <col min="1" max="1" width="4.5546875" customWidth="1"/>
    <col min="2" max="2" width="22.6640625" customWidth="1"/>
    <col min="3" max="3" width="5.6640625" customWidth="1"/>
    <col min="4" max="4" width="3.5546875" customWidth="1"/>
    <col min="5" max="5" width="6.5546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12.6640625" style="3" customWidth="1"/>
    <col min="43" max="43" width="20.5546875" customWidth="1"/>
  </cols>
  <sheetData>
    <row r="1" spans="2:43" ht="39" customHeight="1" thickBot="1" x14ac:dyDescent="0.7">
      <c r="B1" s="276" t="s">
        <v>100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</row>
    <row r="2" spans="2:43" ht="24.9" customHeight="1" thickBot="1" x14ac:dyDescent="0.35">
      <c r="B2" s="328" t="s">
        <v>102</v>
      </c>
      <c r="C2" s="330" t="str">
        <f>B4</f>
        <v>Volejbalový spolek - D</v>
      </c>
      <c r="D2" s="331"/>
      <c r="E2" s="331"/>
      <c r="F2" s="331" t="str">
        <f>B9</f>
        <v>DDM BYSTŘICE</v>
      </c>
      <c r="G2" s="331"/>
      <c r="H2" s="331"/>
      <c r="I2" s="331" t="str">
        <f>B14</f>
        <v>Green FM</v>
      </c>
      <c r="J2" s="331"/>
      <c r="K2" s="331"/>
      <c r="L2" s="331" t="str">
        <f>B19</f>
        <v xml:space="preserve">VO Slezská Orlice 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</row>
    <row r="3" spans="2:43" ht="39.75" customHeight="1" thickBot="1" x14ac:dyDescent="0.35"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</row>
    <row r="4" spans="2:43" ht="24.9" customHeight="1" thickBot="1" x14ac:dyDescent="0.35">
      <c r="B4" s="325" t="str">
        <f>U22M!B5</f>
        <v>Volejbalový spolek - D</v>
      </c>
      <c r="C4" s="348"/>
      <c r="D4" s="349"/>
      <c r="E4" s="350"/>
      <c r="F4" s="65">
        <f>Z13</f>
        <v>1</v>
      </c>
      <c r="G4" s="66" t="s">
        <v>0</v>
      </c>
      <c r="H4" s="67">
        <f>AB13</f>
        <v>1</v>
      </c>
      <c r="I4" s="65">
        <f>AB15</f>
        <v>0</v>
      </c>
      <c r="J4" s="66" t="s">
        <v>0</v>
      </c>
      <c r="K4" s="67">
        <f>Z15</f>
        <v>2</v>
      </c>
      <c r="L4" s="65">
        <f>Z10</f>
        <v>0</v>
      </c>
      <c r="M4" s="66" t="s">
        <v>0</v>
      </c>
      <c r="N4" s="67">
        <f>AB10</f>
        <v>2</v>
      </c>
      <c r="O4" s="313">
        <f>F4+I4+L4</f>
        <v>1</v>
      </c>
      <c r="P4" s="315" t="s">
        <v>0</v>
      </c>
      <c r="Q4" s="317">
        <f>H4+K4+N4</f>
        <v>5</v>
      </c>
      <c r="R4" s="324">
        <f>O4</f>
        <v>1</v>
      </c>
      <c r="S4" s="319">
        <f>O7/Q7</f>
        <v>0.823943661971831</v>
      </c>
      <c r="T4" s="320">
        <v>4</v>
      </c>
      <c r="U4" s="2"/>
    </row>
    <row r="5" spans="2:43" ht="24.9" customHeight="1" thickBot="1" x14ac:dyDescent="0.35">
      <c r="B5" s="326"/>
      <c r="C5" s="351"/>
      <c r="D5" s="352"/>
      <c r="E5" s="353"/>
      <c r="F5" s="68">
        <f>AC13</f>
        <v>16</v>
      </c>
      <c r="G5" s="69" t="s">
        <v>0</v>
      </c>
      <c r="H5" s="70">
        <f>AE13</f>
        <v>25</v>
      </c>
      <c r="I5" s="68">
        <f>AE15</f>
        <v>17</v>
      </c>
      <c r="J5" s="71" t="s">
        <v>0</v>
      </c>
      <c r="K5" s="70">
        <f>AC15</f>
        <v>25</v>
      </c>
      <c r="L5" s="68">
        <f>AC10</f>
        <v>24</v>
      </c>
      <c r="M5" s="69" t="s">
        <v>0</v>
      </c>
      <c r="N5" s="70">
        <f>AE10</f>
        <v>25</v>
      </c>
      <c r="O5" s="314"/>
      <c r="P5" s="316"/>
      <c r="Q5" s="318"/>
      <c r="R5" s="324"/>
      <c r="S5" s="319"/>
      <c r="T5" s="320"/>
      <c r="U5" s="2"/>
    </row>
    <row r="6" spans="2:43" ht="24.9" customHeight="1" thickBot="1" x14ac:dyDescent="0.35">
      <c r="B6" s="326"/>
      <c r="C6" s="351"/>
      <c r="D6" s="352"/>
      <c r="E6" s="353"/>
      <c r="F6" s="72">
        <f>AF13</f>
        <v>25</v>
      </c>
      <c r="G6" s="73" t="s">
        <v>0</v>
      </c>
      <c r="H6" s="74">
        <f>AH13</f>
        <v>17</v>
      </c>
      <c r="I6" s="72">
        <f>AH15</f>
        <v>17</v>
      </c>
      <c r="J6" s="75" t="s">
        <v>0</v>
      </c>
      <c r="K6" s="74">
        <f>AF15</f>
        <v>25</v>
      </c>
      <c r="L6" s="72">
        <f>AF10</f>
        <v>18</v>
      </c>
      <c r="M6" s="73" t="s">
        <v>0</v>
      </c>
      <c r="N6" s="74">
        <f>AH10</f>
        <v>25</v>
      </c>
      <c r="O6" s="314"/>
      <c r="P6" s="316"/>
      <c r="Q6" s="318"/>
      <c r="R6" s="324"/>
      <c r="S6" s="319"/>
      <c r="T6" s="320"/>
      <c r="U6" s="2"/>
    </row>
    <row r="7" spans="2:43" ht="24.9" customHeight="1" thickBot="1" x14ac:dyDescent="0.35">
      <c r="B7" s="326"/>
      <c r="C7" s="351"/>
      <c r="D7" s="352"/>
      <c r="E7" s="353"/>
      <c r="F7" s="76">
        <f>AI13</f>
        <v>0</v>
      </c>
      <c r="G7" s="75" t="s">
        <v>0</v>
      </c>
      <c r="H7" s="77">
        <f>AK13</f>
        <v>0</v>
      </c>
      <c r="I7" s="76">
        <f>AK15</f>
        <v>0</v>
      </c>
      <c r="J7" s="75" t="s">
        <v>0</v>
      </c>
      <c r="K7" s="77">
        <f>AI15</f>
        <v>0</v>
      </c>
      <c r="L7" s="76">
        <f>AI10</f>
        <v>0</v>
      </c>
      <c r="M7" s="75" t="s">
        <v>0</v>
      </c>
      <c r="N7" s="77">
        <f>AK10</f>
        <v>0</v>
      </c>
      <c r="O7" s="314">
        <f>F8+I8+L8</f>
        <v>117</v>
      </c>
      <c r="P7" s="316" t="s">
        <v>0</v>
      </c>
      <c r="Q7" s="318">
        <f>H8+K8+N8</f>
        <v>142</v>
      </c>
      <c r="R7" s="324"/>
      <c r="S7" s="319"/>
      <c r="T7" s="320"/>
      <c r="U7" s="2"/>
    </row>
    <row r="8" spans="2:43" ht="24.9" customHeight="1" thickBot="1" x14ac:dyDescent="0.35">
      <c r="B8" s="327"/>
      <c r="C8" s="354"/>
      <c r="D8" s="355"/>
      <c r="E8" s="356"/>
      <c r="F8" s="78">
        <f>SUM(F5:F7)</f>
        <v>41</v>
      </c>
      <c r="G8" s="79" t="s">
        <v>0</v>
      </c>
      <c r="H8" s="80">
        <f>SUM(H5:H7)</f>
        <v>42</v>
      </c>
      <c r="I8" s="78">
        <f>SUM(I5:I7)</f>
        <v>34</v>
      </c>
      <c r="J8" s="79" t="s">
        <v>0</v>
      </c>
      <c r="K8" s="80">
        <f>SUM(K5:K7)</f>
        <v>50</v>
      </c>
      <c r="L8" s="78">
        <f>SUM(L5:L7)</f>
        <v>42</v>
      </c>
      <c r="M8" s="79" t="s">
        <v>0</v>
      </c>
      <c r="N8" s="80">
        <f>SUM(N5:N7)</f>
        <v>50</v>
      </c>
      <c r="O8" s="321"/>
      <c r="P8" s="322"/>
      <c r="Q8" s="323"/>
      <c r="R8" s="324"/>
      <c r="S8" s="319"/>
      <c r="T8" s="320"/>
      <c r="U8" s="2"/>
    </row>
    <row r="9" spans="2:43" ht="24.9" customHeight="1" thickBot="1" x14ac:dyDescent="0.45">
      <c r="B9" s="325" t="str">
        <f>U22M!B6</f>
        <v>DDM BYSTŘICE</v>
      </c>
      <c r="C9" s="65">
        <f>H4</f>
        <v>1</v>
      </c>
      <c r="D9" s="66" t="s">
        <v>0</v>
      </c>
      <c r="E9" s="67">
        <f>F4</f>
        <v>1</v>
      </c>
      <c r="F9" s="348"/>
      <c r="G9" s="349"/>
      <c r="H9" s="350"/>
      <c r="I9" s="65">
        <f>Z11</f>
        <v>0</v>
      </c>
      <c r="J9" s="66" t="s">
        <v>0</v>
      </c>
      <c r="K9" s="67">
        <f>AB11</f>
        <v>2</v>
      </c>
      <c r="L9" s="65">
        <f>Z14</f>
        <v>1</v>
      </c>
      <c r="M9" s="66" t="s">
        <v>0</v>
      </c>
      <c r="N9" s="67">
        <f>AB14</f>
        <v>1</v>
      </c>
      <c r="O9" s="313">
        <f>L9+I9+C9</f>
        <v>2</v>
      </c>
      <c r="P9" s="315" t="s">
        <v>0</v>
      </c>
      <c r="Q9" s="317">
        <f>N9+K9+E9</f>
        <v>4</v>
      </c>
      <c r="R9" s="324">
        <f>O9</f>
        <v>2</v>
      </c>
      <c r="S9" s="319">
        <f>O12/Q12</f>
        <v>0.92647058823529416</v>
      </c>
      <c r="T9" s="320">
        <v>3</v>
      </c>
      <c r="U9" s="2"/>
      <c r="V9" s="50" t="s">
        <v>31</v>
      </c>
      <c r="W9" s="357" t="s">
        <v>41</v>
      </c>
      <c r="X9" s="357"/>
      <c r="Y9" s="357"/>
      <c r="Z9" s="343" t="s">
        <v>1</v>
      </c>
      <c r="AA9" s="338"/>
      <c r="AB9" s="344"/>
      <c r="AC9" s="343" t="s">
        <v>7</v>
      </c>
      <c r="AD9" s="338"/>
      <c r="AE9" s="344"/>
      <c r="AF9" s="343" t="s">
        <v>8</v>
      </c>
      <c r="AG9" s="338"/>
      <c r="AH9" s="344"/>
      <c r="AI9" s="343" t="s">
        <v>9</v>
      </c>
      <c r="AJ9" s="338"/>
      <c r="AK9" s="344"/>
      <c r="AL9" s="337" t="s">
        <v>2</v>
      </c>
      <c r="AM9" s="338"/>
      <c r="AN9" s="339"/>
      <c r="AO9" s="47" t="s">
        <v>32</v>
      </c>
      <c r="AP9" s="48" t="s">
        <v>13</v>
      </c>
      <c r="AQ9" s="49" t="s">
        <v>28</v>
      </c>
    </row>
    <row r="10" spans="2:43" ht="24.9" customHeight="1" thickBot="1" x14ac:dyDescent="0.45">
      <c r="B10" s="326"/>
      <c r="C10" s="68">
        <f>H5</f>
        <v>25</v>
      </c>
      <c r="D10" s="69" t="s">
        <v>0</v>
      </c>
      <c r="E10" s="70">
        <f>F5</f>
        <v>16</v>
      </c>
      <c r="F10" s="351"/>
      <c r="G10" s="352"/>
      <c r="H10" s="353"/>
      <c r="I10" s="68">
        <f>AC11</f>
        <v>16</v>
      </c>
      <c r="J10" s="71" t="s">
        <v>0</v>
      </c>
      <c r="K10" s="70">
        <f>AE11</f>
        <v>25</v>
      </c>
      <c r="L10" s="68">
        <f>AC14</f>
        <v>25</v>
      </c>
      <c r="M10" s="69" t="s">
        <v>0</v>
      </c>
      <c r="N10" s="70">
        <f>AE14</f>
        <v>20</v>
      </c>
      <c r="O10" s="314"/>
      <c r="P10" s="316"/>
      <c r="Q10" s="318"/>
      <c r="R10" s="324"/>
      <c r="S10" s="319"/>
      <c r="T10" s="320"/>
      <c r="U10" s="2"/>
      <c r="V10" s="51">
        <v>1</v>
      </c>
      <c r="W10" s="52" t="str">
        <f>B4</f>
        <v>Volejbalový spolek - D</v>
      </c>
      <c r="X10" s="53" t="s">
        <v>6</v>
      </c>
      <c r="Y10" s="54" t="str">
        <f>B19</f>
        <v xml:space="preserve">VO Slezská Orlice </v>
      </c>
      <c r="Z10" s="24">
        <v>0</v>
      </c>
      <c r="AA10" s="23" t="s">
        <v>0</v>
      </c>
      <c r="AB10" s="25">
        <v>2</v>
      </c>
      <c r="AC10" s="24">
        <v>24</v>
      </c>
      <c r="AD10" s="23" t="s">
        <v>0</v>
      </c>
      <c r="AE10" s="25">
        <v>25</v>
      </c>
      <c r="AF10" s="24">
        <v>18</v>
      </c>
      <c r="AG10" s="23" t="s">
        <v>0</v>
      </c>
      <c r="AH10" s="25">
        <v>25</v>
      </c>
      <c r="AI10" s="24"/>
      <c r="AJ10" s="23" t="s">
        <v>0</v>
      </c>
      <c r="AK10" s="25"/>
      <c r="AL10" s="11">
        <f>AI10+AF10+AC10</f>
        <v>42</v>
      </c>
      <c r="AM10" s="9" t="s">
        <v>0</v>
      </c>
      <c r="AN10" s="10">
        <f>AK10+AH10+AE10</f>
        <v>50</v>
      </c>
      <c r="AO10" s="84"/>
      <c r="AP10" s="26">
        <v>3</v>
      </c>
      <c r="AQ10" s="36" t="s">
        <v>118</v>
      </c>
    </row>
    <row r="11" spans="2:43" ht="24.9" customHeight="1" thickBot="1" x14ac:dyDescent="0.45">
      <c r="B11" s="326"/>
      <c r="C11" s="72">
        <f>H6</f>
        <v>17</v>
      </c>
      <c r="D11" s="73" t="s">
        <v>0</v>
      </c>
      <c r="E11" s="74">
        <f>F6</f>
        <v>25</v>
      </c>
      <c r="F11" s="351"/>
      <c r="G11" s="352"/>
      <c r="H11" s="353"/>
      <c r="I11" s="72">
        <f>AF11</f>
        <v>21</v>
      </c>
      <c r="J11" s="73" t="s">
        <v>0</v>
      </c>
      <c r="K11" s="74">
        <f>AH11</f>
        <v>25</v>
      </c>
      <c r="L11" s="72">
        <f>AF14</f>
        <v>22</v>
      </c>
      <c r="M11" s="73" t="s">
        <v>0</v>
      </c>
      <c r="N11" s="74">
        <f>AH14</f>
        <v>25</v>
      </c>
      <c r="O11" s="314"/>
      <c r="P11" s="316"/>
      <c r="Q11" s="318"/>
      <c r="R11" s="324"/>
      <c r="S11" s="319"/>
      <c r="T11" s="320"/>
      <c r="U11" s="2"/>
      <c r="V11" s="55">
        <v>2</v>
      </c>
      <c r="W11" s="56" t="str">
        <f>B9</f>
        <v>DDM BYSTŘICE</v>
      </c>
      <c r="X11" s="57" t="s">
        <v>6</v>
      </c>
      <c r="Y11" s="58" t="str">
        <f>B14</f>
        <v>Green FM</v>
      </c>
      <c r="Z11" s="28">
        <v>0</v>
      </c>
      <c r="AA11" s="27"/>
      <c r="AB11" s="29">
        <v>2</v>
      </c>
      <c r="AC11" s="28">
        <v>16</v>
      </c>
      <c r="AD11" s="27" t="s">
        <v>0</v>
      </c>
      <c r="AE11" s="29">
        <v>25</v>
      </c>
      <c r="AF11" s="28">
        <v>21</v>
      </c>
      <c r="AG11" s="27" t="s">
        <v>0</v>
      </c>
      <c r="AH11" s="29">
        <v>25</v>
      </c>
      <c r="AI11" s="28"/>
      <c r="AJ11" s="27" t="s">
        <v>0</v>
      </c>
      <c r="AK11" s="29"/>
      <c r="AL11" s="12">
        <f t="shared" ref="AL11:AL14" si="0">AI11+AF11+AC11</f>
        <v>37</v>
      </c>
      <c r="AM11" s="22" t="s">
        <v>0</v>
      </c>
      <c r="AN11" s="21">
        <f t="shared" ref="AN11:AN15" si="1">AK11+AH11+AE11</f>
        <v>50</v>
      </c>
      <c r="AO11" s="84"/>
      <c r="AP11" s="30">
        <v>3</v>
      </c>
      <c r="AQ11" s="34" t="s">
        <v>119</v>
      </c>
    </row>
    <row r="12" spans="2:43" ht="24.9" customHeight="1" thickBot="1" x14ac:dyDescent="0.45">
      <c r="B12" s="326"/>
      <c r="C12" s="76">
        <f>H7</f>
        <v>0</v>
      </c>
      <c r="D12" s="75" t="s">
        <v>0</v>
      </c>
      <c r="E12" s="77">
        <f>F7</f>
        <v>0</v>
      </c>
      <c r="F12" s="351"/>
      <c r="G12" s="352"/>
      <c r="H12" s="353"/>
      <c r="I12" s="76">
        <f>AI11</f>
        <v>0</v>
      </c>
      <c r="J12" s="71" t="s">
        <v>0</v>
      </c>
      <c r="K12" s="77">
        <f>AK11</f>
        <v>0</v>
      </c>
      <c r="L12" s="76">
        <f>AI14</f>
        <v>0</v>
      </c>
      <c r="M12" s="75" t="s">
        <v>0</v>
      </c>
      <c r="N12" s="77">
        <f>AK14</f>
        <v>0</v>
      </c>
      <c r="O12" s="314">
        <f>L13+I13+C13</f>
        <v>126</v>
      </c>
      <c r="P12" s="316" t="s">
        <v>0</v>
      </c>
      <c r="Q12" s="318">
        <f>N13+K13+E13</f>
        <v>136</v>
      </c>
      <c r="R12" s="324"/>
      <c r="S12" s="319"/>
      <c r="T12" s="320"/>
      <c r="U12" s="2"/>
      <c r="V12" s="55">
        <v>3</v>
      </c>
      <c r="W12" s="56" t="str">
        <f>B19</f>
        <v xml:space="preserve">VO Slezská Orlice </v>
      </c>
      <c r="X12" s="57" t="s">
        <v>6</v>
      </c>
      <c r="Y12" s="58" t="str">
        <f>B14</f>
        <v>Green FM</v>
      </c>
      <c r="Z12" s="28">
        <v>0</v>
      </c>
      <c r="AA12" s="27" t="s">
        <v>0</v>
      </c>
      <c r="AB12" s="29">
        <v>2</v>
      </c>
      <c r="AC12" s="28">
        <v>18</v>
      </c>
      <c r="AD12" s="27" t="s">
        <v>0</v>
      </c>
      <c r="AE12" s="29">
        <v>25</v>
      </c>
      <c r="AF12" s="28">
        <v>19</v>
      </c>
      <c r="AG12" s="27" t="s">
        <v>0</v>
      </c>
      <c r="AH12" s="29">
        <v>25</v>
      </c>
      <c r="AI12" s="28"/>
      <c r="AJ12" s="27" t="s">
        <v>0</v>
      </c>
      <c r="AK12" s="29"/>
      <c r="AL12" s="12">
        <f t="shared" si="0"/>
        <v>37</v>
      </c>
      <c r="AM12" s="22" t="s">
        <v>0</v>
      </c>
      <c r="AN12" s="21">
        <f t="shared" si="1"/>
        <v>50</v>
      </c>
      <c r="AO12" s="84"/>
      <c r="AP12" s="30">
        <v>3</v>
      </c>
      <c r="AQ12" s="34" t="s">
        <v>116</v>
      </c>
    </row>
    <row r="13" spans="2:43" ht="24.9" customHeight="1" thickBot="1" x14ac:dyDescent="0.45">
      <c r="B13" s="327"/>
      <c r="C13" s="78">
        <f>SUM(C10:C12)</f>
        <v>42</v>
      </c>
      <c r="D13" s="79" t="s">
        <v>0</v>
      </c>
      <c r="E13" s="80">
        <f>SUM(E10:E12)</f>
        <v>41</v>
      </c>
      <c r="F13" s="354"/>
      <c r="G13" s="355"/>
      <c r="H13" s="356"/>
      <c r="I13" s="78">
        <f>SUM(I10:I12)</f>
        <v>37</v>
      </c>
      <c r="J13" s="79" t="s">
        <v>0</v>
      </c>
      <c r="K13" s="80">
        <f>SUM(K10:K12)</f>
        <v>50</v>
      </c>
      <c r="L13" s="78">
        <f>SUM(L10:L12)</f>
        <v>47</v>
      </c>
      <c r="M13" s="79" t="s">
        <v>0</v>
      </c>
      <c r="N13" s="80">
        <f>SUM(N10:N12)</f>
        <v>45</v>
      </c>
      <c r="O13" s="321"/>
      <c r="P13" s="322"/>
      <c r="Q13" s="323"/>
      <c r="R13" s="324"/>
      <c r="S13" s="319"/>
      <c r="T13" s="320"/>
      <c r="U13" s="2"/>
      <c r="V13" s="55">
        <v>4</v>
      </c>
      <c r="W13" s="56" t="str">
        <f>B4</f>
        <v>Volejbalový spolek - D</v>
      </c>
      <c r="X13" s="57" t="s">
        <v>6</v>
      </c>
      <c r="Y13" s="58" t="str">
        <f>B9</f>
        <v>DDM BYSTŘICE</v>
      </c>
      <c r="Z13" s="28">
        <v>1</v>
      </c>
      <c r="AA13" s="27" t="s">
        <v>0</v>
      </c>
      <c r="AB13" s="29">
        <v>1</v>
      </c>
      <c r="AC13" s="28">
        <v>16</v>
      </c>
      <c r="AD13" s="27" t="s">
        <v>0</v>
      </c>
      <c r="AE13" s="29">
        <v>25</v>
      </c>
      <c r="AF13" s="28">
        <v>25</v>
      </c>
      <c r="AG13" s="27" t="s">
        <v>0</v>
      </c>
      <c r="AH13" s="29">
        <v>17</v>
      </c>
      <c r="AI13" s="28"/>
      <c r="AJ13" s="27" t="s">
        <v>0</v>
      </c>
      <c r="AK13" s="29"/>
      <c r="AL13" s="12">
        <f t="shared" si="0"/>
        <v>41</v>
      </c>
      <c r="AM13" s="22" t="s">
        <v>0</v>
      </c>
      <c r="AN13" s="21">
        <f t="shared" si="1"/>
        <v>42</v>
      </c>
      <c r="AO13" s="84"/>
      <c r="AP13" s="30">
        <v>3</v>
      </c>
      <c r="AQ13" s="34" t="s">
        <v>118</v>
      </c>
    </row>
    <row r="14" spans="2:43" ht="24.9" customHeight="1" thickBot="1" x14ac:dyDescent="0.45">
      <c r="B14" s="325" t="str">
        <f>U22M!B8</f>
        <v>Green FM</v>
      </c>
      <c r="C14" s="65">
        <f>K4</f>
        <v>2</v>
      </c>
      <c r="D14" s="66" t="s">
        <v>0</v>
      </c>
      <c r="E14" s="67">
        <f>I4</f>
        <v>0</v>
      </c>
      <c r="F14" s="65">
        <f>K9</f>
        <v>2</v>
      </c>
      <c r="G14" s="66" t="s">
        <v>0</v>
      </c>
      <c r="H14" s="67">
        <f>I9</f>
        <v>0</v>
      </c>
      <c r="I14" s="348"/>
      <c r="J14" s="349"/>
      <c r="K14" s="350"/>
      <c r="L14" s="65">
        <f>AB12</f>
        <v>2</v>
      </c>
      <c r="M14" s="66" t="s">
        <v>0</v>
      </c>
      <c r="N14" s="67">
        <f>Z12</f>
        <v>0</v>
      </c>
      <c r="O14" s="313">
        <f>L14+F14+C14</f>
        <v>6</v>
      </c>
      <c r="P14" s="315" t="s">
        <v>0</v>
      </c>
      <c r="Q14" s="317">
        <f>N14+H14+E14</f>
        <v>0</v>
      </c>
      <c r="R14" s="324">
        <f>O14</f>
        <v>6</v>
      </c>
      <c r="S14" s="319">
        <f>O17/Q17</f>
        <v>1.3888888888888888</v>
      </c>
      <c r="T14" s="320">
        <v>1</v>
      </c>
      <c r="U14" s="2"/>
      <c r="V14" s="55">
        <v>5</v>
      </c>
      <c r="W14" s="56" t="str">
        <f>B9</f>
        <v>DDM BYSTŘICE</v>
      </c>
      <c r="X14" s="57" t="s">
        <v>6</v>
      </c>
      <c r="Y14" s="58" t="str">
        <f>B19</f>
        <v xml:space="preserve">VO Slezská Orlice </v>
      </c>
      <c r="Z14" s="28">
        <v>1</v>
      </c>
      <c r="AA14" s="27" t="s">
        <v>0</v>
      </c>
      <c r="AB14" s="29">
        <v>1</v>
      </c>
      <c r="AC14" s="28">
        <v>25</v>
      </c>
      <c r="AD14" s="27" t="s">
        <v>0</v>
      </c>
      <c r="AE14" s="29">
        <v>20</v>
      </c>
      <c r="AF14" s="28">
        <v>22</v>
      </c>
      <c r="AG14" s="27" t="s">
        <v>0</v>
      </c>
      <c r="AH14" s="29">
        <v>25</v>
      </c>
      <c r="AI14" s="28"/>
      <c r="AJ14" s="27" t="s">
        <v>0</v>
      </c>
      <c r="AK14" s="29"/>
      <c r="AL14" s="12">
        <f t="shared" si="0"/>
        <v>47</v>
      </c>
      <c r="AM14" s="22" t="s">
        <v>0</v>
      </c>
      <c r="AN14" s="21">
        <f t="shared" si="1"/>
        <v>45</v>
      </c>
      <c r="AO14" s="84"/>
      <c r="AP14" s="30">
        <v>3</v>
      </c>
      <c r="AQ14" s="34" t="s">
        <v>117</v>
      </c>
    </row>
    <row r="15" spans="2:43" ht="24.9" customHeight="1" thickBot="1" x14ac:dyDescent="0.45">
      <c r="B15" s="326"/>
      <c r="C15" s="68">
        <f>K5</f>
        <v>25</v>
      </c>
      <c r="D15" s="69" t="s">
        <v>0</v>
      </c>
      <c r="E15" s="70">
        <f>I5</f>
        <v>17</v>
      </c>
      <c r="F15" s="68">
        <f>K10</f>
        <v>25</v>
      </c>
      <c r="G15" s="69" t="s">
        <v>0</v>
      </c>
      <c r="H15" s="70">
        <f>I10</f>
        <v>16</v>
      </c>
      <c r="I15" s="351"/>
      <c r="J15" s="352"/>
      <c r="K15" s="353"/>
      <c r="L15" s="68">
        <f>AE12</f>
        <v>25</v>
      </c>
      <c r="M15" s="69" t="s">
        <v>0</v>
      </c>
      <c r="N15" s="70">
        <f>AC12</f>
        <v>18</v>
      </c>
      <c r="O15" s="314"/>
      <c r="P15" s="316"/>
      <c r="Q15" s="318"/>
      <c r="R15" s="324"/>
      <c r="S15" s="319"/>
      <c r="T15" s="320"/>
      <c r="U15" s="2"/>
      <c r="V15" s="59">
        <v>6</v>
      </c>
      <c r="W15" s="60" t="str">
        <f>B14</f>
        <v>Green FM</v>
      </c>
      <c r="X15" s="61" t="s">
        <v>6</v>
      </c>
      <c r="Y15" s="62" t="str">
        <f>B4</f>
        <v>Volejbalový spolek - D</v>
      </c>
      <c r="Z15" s="32">
        <v>2</v>
      </c>
      <c r="AA15" s="31" t="s">
        <v>0</v>
      </c>
      <c r="AB15" s="33">
        <v>0</v>
      </c>
      <c r="AC15" s="32">
        <v>25</v>
      </c>
      <c r="AD15" s="31" t="s">
        <v>0</v>
      </c>
      <c r="AE15" s="33">
        <v>17</v>
      </c>
      <c r="AF15" s="32">
        <v>25</v>
      </c>
      <c r="AG15" s="31" t="s">
        <v>0</v>
      </c>
      <c r="AH15" s="33">
        <v>17</v>
      </c>
      <c r="AI15" s="32"/>
      <c r="AJ15" s="31" t="s">
        <v>0</v>
      </c>
      <c r="AK15" s="33"/>
      <c r="AL15" s="13">
        <f>AI15+AF15+AC15</f>
        <v>50</v>
      </c>
      <c r="AM15" s="14" t="s">
        <v>0</v>
      </c>
      <c r="AN15" s="15">
        <f t="shared" si="1"/>
        <v>34</v>
      </c>
      <c r="AO15" s="84"/>
      <c r="AP15" s="30">
        <v>3</v>
      </c>
      <c r="AQ15" s="35" t="s">
        <v>120</v>
      </c>
    </row>
    <row r="16" spans="2:43" ht="24.9" customHeight="1" thickBot="1" x14ac:dyDescent="0.4">
      <c r="B16" s="326"/>
      <c r="C16" s="72">
        <f>K6</f>
        <v>25</v>
      </c>
      <c r="D16" s="73" t="s">
        <v>0</v>
      </c>
      <c r="E16" s="74">
        <f>I6</f>
        <v>17</v>
      </c>
      <c r="F16" s="72">
        <f>K11</f>
        <v>25</v>
      </c>
      <c r="G16" s="73" t="s">
        <v>0</v>
      </c>
      <c r="H16" s="74">
        <f>I11</f>
        <v>21</v>
      </c>
      <c r="I16" s="351"/>
      <c r="J16" s="352"/>
      <c r="K16" s="353"/>
      <c r="L16" s="72">
        <f>AH12</f>
        <v>25</v>
      </c>
      <c r="M16" s="73" t="s">
        <v>0</v>
      </c>
      <c r="N16" s="74">
        <f>AF12</f>
        <v>19</v>
      </c>
      <c r="O16" s="314"/>
      <c r="P16" s="316"/>
      <c r="Q16" s="318"/>
      <c r="R16" s="324"/>
      <c r="S16" s="319"/>
      <c r="T16" s="320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P16" s="86"/>
    </row>
    <row r="17" spans="2:43" ht="24.9" customHeight="1" thickBot="1" x14ac:dyDescent="0.35"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51"/>
      <c r="J17" s="352"/>
      <c r="K17" s="353"/>
      <c r="L17" s="76">
        <f>AK12</f>
        <v>0</v>
      </c>
      <c r="M17" s="75" t="s">
        <v>0</v>
      </c>
      <c r="N17" s="77">
        <f>AI12</f>
        <v>0</v>
      </c>
      <c r="O17" s="314">
        <f>L18+F18+C18</f>
        <v>150</v>
      </c>
      <c r="P17" s="316" t="s">
        <v>0</v>
      </c>
      <c r="Q17" s="318">
        <f>N18+H18+E18</f>
        <v>108</v>
      </c>
      <c r="R17" s="324"/>
      <c r="S17" s="319"/>
      <c r="T17" s="320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2:43" ht="24.9" customHeight="1" thickBot="1" x14ac:dyDescent="0.35">
      <c r="B18" s="327"/>
      <c r="C18" s="78">
        <f>SUM(C15:C17)</f>
        <v>50</v>
      </c>
      <c r="D18" s="79" t="s">
        <v>0</v>
      </c>
      <c r="E18" s="80">
        <f>SUM(E15:E17)</f>
        <v>34</v>
      </c>
      <c r="F18" s="78">
        <f>SUM(F15:F17)</f>
        <v>50</v>
      </c>
      <c r="G18" s="79" t="s">
        <v>0</v>
      </c>
      <c r="H18" s="80">
        <f>SUM(H15:H17)</f>
        <v>37</v>
      </c>
      <c r="I18" s="354"/>
      <c r="J18" s="355"/>
      <c r="K18" s="356"/>
      <c r="L18" s="78">
        <f>SUM(L15:L17)</f>
        <v>50</v>
      </c>
      <c r="M18" s="79" t="s">
        <v>0</v>
      </c>
      <c r="N18" s="80">
        <f>SUM(N15:N17)</f>
        <v>37</v>
      </c>
      <c r="O18" s="321"/>
      <c r="P18" s="322"/>
      <c r="Q18" s="323"/>
      <c r="R18" s="324"/>
      <c r="S18" s="319"/>
      <c r="T18" s="320"/>
      <c r="U18" s="2"/>
      <c r="AL18" s="46"/>
      <c r="AM18" s="46"/>
      <c r="AN18" s="46"/>
    </row>
    <row r="19" spans="2:43" ht="24.9" customHeight="1" thickBot="1" x14ac:dyDescent="0.35">
      <c r="B19" s="325" t="str">
        <f>U22M!B9</f>
        <v xml:space="preserve">VO Slezská Orlice </v>
      </c>
      <c r="C19" s="65">
        <f>N4</f>
        <v>2</v>
      </c>
      <c r="D19" s="66" t="s">
        <v>0</v>
      </c>
      <c r="E19" s="67">
        <f>L4</f>
        <v>0</v>
      </c>
      <c r="F19" s="65">
        <f>N9</f>
        <v>1</v>
      </c>
      <c r="G19" s="66" t="s">
        <v>0</v>
      </c>
      <c r="H19" s="67">
        <f>L9</f>
        <v>1</v>
      </c>
      <c r="I19" s="65">
        <f>N14</f>
        <v>0</v>
      </c>
      <c r="J19" s="66" t="s">
        <v>0</v>
      </c>
      <c r="K19" s="67">
        <f>L14</f>
        <v>2</v>
      </c>
      <c r="L19" s="348"/>
      <c r="M19" s="349"/>
      <c r="N19" s="350"/>
      <c r="O19" s="313">
        <f>I19+F19+C19</f>
        <v>3</v>
      </c>
      <c r="P19" s="315" t="s">
        <v>0</v>
      </c>
      <c r="Q19" s="317">
        <f>K19+H19+E19</f>
        <v>3</v>
      </c>
      <c r="R19" s="324">
        <f>O19</f>
        <v>3</v>
      </c>
      <c r="S19" s="319">
        <f>O22/Q22</f>
        <v>0.94964028776978415</v>
      </c>
      <c r="T19" s="320">
        <v>2</v>
      </c>
      <c r="U19" s="2"/>
      <c r="AL19" s="46"/>
      <c r="AM19" s="46"/>
      <c r="AN19" s="46"/>
    </row>
    <row r="20" spans="2:43" ht="24.9" customHeight="1" thickBot="1" x14ac:dyDescent="0.35">
      <c r="B20" s="326"/>
      <c r="C20" s="68">
        <f>N5</f>
        <v>25</v>
      </c>
      <c r="D20" s="69" t="s">
        <v>0</v>
      </c>
      <c r="E20" s="70">
        <f>L5</f>
        <v>24</v>
      </c>
      <c r="F20" s="68">
        <f>N10</f>
        <v>20</v>
      </c>
      <c r="G20" s="69" t="s">
        <v>0</v>
      </c>
      <c r="H20" s="70">
        <f>L10</f>
        <v>25</v>
      </c>
      <c r="I20" s="68">
        <f>N15</f>
        <v>18</v>
      </c>
      <c r="J20" s="69" t="s">
        <v>0</v>
      </c>
      <c r="K20" s="70">
        <f>L15</f>
        <v>25</v>
      </c>
      <c r="L20" s="351"/>
      <c r="M20" s="352"/>
      <c r="N20" s="353"/>
      <c r="O20" s="314"/>
      <c r="P20" s="316"/>
      <c r="Q20" s="318"/>
      <c r="R20" s="324"/>
      <c r="S20" s="319"/>
      <c r="T20" s="320"/>
      <c r="U20" s="2"/>
      <c r="AL20" s="46"/>
      <c r="AM20" s="46"/>
      <c r="AN20" s="46"/>
    </row>
    <row r="21" spans="2:43" ht="24.9" customHeight="1" thickBot="1" x14ac:dyDescent="0.35">
      <c r="B21" s="326"/>
      <c r="C21" s="72">
        <f>N6</f>
        <v>25</v>
      </c>
      <c r="D21" s="73" t="s">
        <v>0</v>
      </c>
      <c r="E21" s="74">
        <f>L6</f>
        <v>18</v>
      </c>
      <c r="F21" s="72">
        <f>N11</f>
        <v>25</v>
      </c>
      <c r="G21" s="73" t="s">
        <v>0</v>
      </c>
      <c r="H21" s="74">
        <f>L11</f>
        <v>22</v>
      </c>
      <c r="I21" s="72">
        <f>N16</f>
        <v>19</v>
      </c>
      <c r="J21" s="73" t="s">
        <v>0</v>
      </c>
      <c r="K21" s="74">
        <f>L16</f>
        <v>25</v>
      </c>
      <c r="L21" s="351"/>
      <c r="M21" s="352"/>
      <c r="N21" s="353"/>
      <c r="O21" s="314"/>
      <c r="P21" s="316"/>
      <c r="Q21" s="318"/>
      <c r="R21" s="324"/>
      <c r="S21" s="319"/>
      <c r="T21" s="320"/>
      <c r="U21" s="2"/>
      <c r="AL21" s="46"/>
      <c r="AM21" s="46"/>
      <c r="AN21" s="46"/>
    </row>
    <row r="22" spans="2:43" ht="24.9" customHeight="1" thickBot="1" x14ac:dyDescent="0.35"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51"/>
      <c r="M22" s="352"/>
      <c r="N22" s="353"/>
      <c r="O22" s="314">
        <f>I23+F23+C23</f>
        <v>132</v>
      </c>
      <c r="P22" s="316" t="s">
        <v>0</v>
      </c>
      <c r="Q22" s="318">
        <f>K23+H23+E23</f>
        <v>139</v>
      </c>
      <c r="R22" s="324"/>
      <c r="S22" s="319"/>
      <c r="T22" s="320"/>
      <c r="U22" s="2"/>
      <c r="AL22" s="46"/>
      <c r="AM22" s="46"/>
      <c r="AN22" s="46"/>
    </row>
    <row r="23" spans="2:43" ht="24.9" customHeight="1" thickBot="1" x14ac:dyDescent="0.35">
      <c r="B23" s="327"/>
      <c r="C23" s="78">
        <f>SUM(C20:C22)</f>
        <v>50</v>
      </c>
      <c r="D23" s="79" t="s">
        <v>0</v>
      </c>
      <c r="E23" s="80">
        <f>SUM(E20:E22)</f>
        <v>42</v>
      </c>
      <c r="F23" s="78">
        <f>SUM(F20:F22)</f>
        <v>45</v>
      </c>
      <c r="G23" s="79" t="s">
        <v>0</v>
      </c>
      <c r="H23" s="80">
        <f>SUM(H20:H22)</f>
        <v>47</v>
      </c>
      <c r="I23" s="78">
        <f>SUM(I20:I22)</f>
        <v>37</v>
      </c>
      <c r="J23" s="79" t="s">
        <v>0</v>
      </c>
      <c r="K23" s="80">
        <f>SUM(K20:K22)</f>
        <v>50</v>
      </c>
      <c r="L23" s="354"/>
      <c r="M23" s="355"/>
      <c r="N23" s="356"/>
      <c r="O23" s="321"/>
      <c r="P23" s="322"/>
      <c r="Q23" s="323"/>
      <c r="R23" s="324"/>
      <c r="S23" s="319"/>
      <c r="T23" s="320"/>
      <c r="U23" s="2"/>
      <c r="AL23" s="46"/>
      <c r="AM23" s="46"/>
      <c r="AN23" s="46"/>
    </row>
    <row r="24" spans="2:43" ht="24.9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46"/>
      <c r="AM24" s="46"/>
      <c r="AN24" s="46"/>
    </row>
    <row r="25" spans="2:43" ht="24.9" customHeight="1" x14ac:dyDescent="0.3">
      <c r="V25" s="16"/>
      <c r="W25" s="16"/>
      <c r="X25" s="16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7"/>
      <c r="AP25" s="2"/>
    </row>
    <row r="26" spans="2:43" ht="24.9" customHeight="1" x14ac:dyDescent="0.3">
      <c r="V26" s="16"/>
      <c r="W26" s="16"/>
      <c r="X26" s="1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7"/>
    </row>
    <row r="27" spans="2:43" ht="24.9" customHeight="1" x14ac:dyDescent="0.3"/>
    <row r="28" spans="2:43" ht="24.9" customHeight="1" thickBot="1" x14ac:dyDescent="0.35"/>
    <row r="29" spans="2:43" ht="24.9" customHeight="1" thickBot="1" x14ac:dyDescent="0.5">
      <c r="R29" s="361" t="s">
        <v>34</v>
      </c>
      <c r="S29" s="361"/>
      <c r="W29" s="358" t="s">
        <v>10</v>
      </c>
      <c r="X29" s="359"/>
      <c r="Y29" s="359"/>
      <c r="Z29" s="360" t="s">
        <v>1</v>
      </c>
      <c r="AA29" s="298"/>
      <c r="AB29" s="299"/>
      <c r="AC29" s="360" t="s">
        <v>7</v>
      </c>
      <c r="AD29" s="298"/>
      <c r="AE29" s="299"/>
      <c r="AF29" s="360" t="s">
        <v>8</v>
      </c>
      <c r="AG29" s="298"/>
      <c r="AH29" s="299"/>
      <c r="AI29" s="360" t="s">
        <v>9</v>
      </c>
      <c r="AJ29" s="298"/>
      <c r="AK29" s="299"/>
      <c r="AL29" s="360" t="s">
        <v>2</v>
      </c>
      <c r="AM29" s="298"/>
      <c r="AN29" s="299"/>
      <c r="AO29" s="44" t="s">
        <v>33</v>
      </c>
      <c r="AP29" s="7" t="s">
        <v>27</v>
      </c>
      <c r="AQ29" s="8" t="s">
        <v>28</v>
      </c>
    </row>
    <row r="30" spans="2:43" ht="24.9" customHeight="1" x14ac:dyDescent="0.4">
      <c r="R30" s="87" t="s">
        <v>14</v>
      </c>
      <c r="S30" s="88"/>
      <c r="V30" s="1" t="s">
        <v>23</v>
      </c>
      <c r="W30" s="124"/>
      <c r="X30" s="118" t="s">
        <v>6</v>
      </c>
      <c r="Y30" s="127"/>
      <c r="Z30" s="106"/>
      <c r="AA30" s="53" t="s">
        <v>0</v>
      </c>
      <c r="AB30" s="107"/>
      <c r="AC30" s="106"/>
      <c r="AD30" s="53" t="s">
        <v>0</v>
      </c>
      <c r="AE30" s="107"/>
      <c r="AF30" s="106"/>
      <c r="AG30" s="53" t="s">
        <v>0</v>
      </c>
      <c r="AH30" s="107"/>
      <c r="AI30" s="106"/>
      <c r="AJ30" s="53" t="s">
        <v>0</v>
      </c>
      <c r="AK30" s="107"/>
      <c r="AL30" s="52">
        <f>AI30+AF30+AC30</f>
        <v>0</v>
      </c>
      <c r="AM30" s="53" t="s">
        <v>0</v>
      </c>
      <c r="AN30" s="54">
        <f>AK30+AH30+AE30</f>
        <v>0</v>
      </c>
      <c r="AO30" s="108"/>
      <c r="AP30" s="109">
        <v>5</v>
      </c>
      <c r="AQ30" s="119"/>
    </row>
    <row r="31" spans="2:43" ht="24.9" customHeight="1" thickBot="1" x14ac:dyDescent="0.45">
      <c r="R31" s="87" t="s">
        <v>15</v>
      </c>
      <c r="S31" s="88"/>
      <c r="V31" s="1" t="s">
        <v>24</v>
      </c>
      <c r="W31" s="125"/>
      <c r="X31" s="122" t="s">
        <v>6</v>
      </c>
      <c r="Y31" s="129"/>
      <c r="Z31" s="120"/>
      <c r="AA31" s="61"/>
      <c r="AB31" s="121"/>
      <c r="AC31" s="120"/>
      <c r="AD31" s="61" t="s">
        <v>0</v>
      </c>
      <c r="AE31" s="121"/>
      <c r="AF31" s="120"/>
      <c r="AG31" s="61" t="s">
        <v>0</v>
      </c>
      <c r="AH31" s="121"/>
      <c r="AI31" s="120"/>
      <c r="AJ31" s="61" t="s">
        <v>0</v>
      </c>
      <c r="AK31" s="121"/>
      <c r="AL31" s="60">
        <f t="shared" ref="AL31" si="2">AI31+AF31+AC31</f>
        <v>0</v>
      </c>
      <c r="AM31" s="61" t="s">
        <v>0</v>
      </c>
      <c r="AN31" s="62">
        <f t="shared" ref="AN31" si="3">AK31+AH31+AE31</f>
        <v>0</v>
      </c>
      <c r="AO31" s="108"/>
      <c r="AP31" s="109">
        <v>4</v>
      </c>
      <c r="AQ31" s="117"/>
    </row>
    <row r="32" spans="2:43" ht="24.9" customHeight="1" x14ac:dyDescent="0.35">
      <c r="R32" s="87" t="s">
        <v>16</v>
      </c>
      <c r="S32" s="88"/>
      <c r="V32" s="1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3"/>
      <c r="AP32" s="42"/>
      <c r="AQ32" s="42"/>
    </row>
    <row r="33" spans="18:43" ht="24.9" customHeight="1" thickBot="1" x14ac:dyDescent="0.4">
      <c r="R33" s="87" t="s">
        <v>17</v>
      </c>
      <c r="S33" s="88"/>
      <c r="V33" s="1"/>
    </row>
    <row r="34" spans="18:43" ht="24.9" customHeight="1" thickBot="1" x14ac:dyDescent="0.5">
      <c r="V34" s="1"/>
      <c r="W34" s="358" t="s">
        <v>11</v>
      </c>
      <c r="X34" s="359"/>
      <c r="Y34" s="359"/>
      <c r="Z34" s="360" t="s">
        <v>1</v>
      </c>
      <c r="AA34" s="298"/>
      <c r="AB34" s="299"/>
      <c r="AC34" s="360" t="s">
        <v>7</v>
      </c>
      <c r="AD34" s="298"/>
      <c r="AE34" s="299"/>
      <c r="AF34" s="360" t="s">
        <v>8</v>
      </c>
      <c r="AG34" s="298"/>
      <c r="AH34" s="299"/>
      <c r="AI34" s="360" t="s">
        <v>9</v>
      </c>
      <c r="AJ34" s="298"/>
      <c r="AK34" s="299"/>
      <c r="AL34" s="360" t="s">
        <v>2</v>
      </c>
      <c r="AM34" s="298"/>
      <c r="AN34" s="299"/>
      <c r="AO34" s="44" t="s">
        <v>33</v>
      </c>
      <c r="AP34" s="7" t="s">
        <v>27</v>
      </c>
      <c r="AQ34" s="8" t="s">
        <v>28</v>
      </c>
    </row>
    <row r="35" spans="18:43" ht="24.9" customHeight="1" thickBot="1" x14ac:dyDescent="0.45">
      <c r="V35" s="1" t="s">
        <v>25</v>
      </c>
      <c r="W35" s="123"/>
      <c r="X35" s="99" t="s">
        <v>6</v>
      </c>
      <c r="Y35" s="130"/>
      <c r="Z35" s="98"/>
      <c r="AA35" s="99" t="s">
        <v>0</v>
      </c>
      <c r="AB35" s="100"/>
      <c r="AC35" s="98"/>
      <c r="AD35" s="99" t="s">
        <v>0</v>
      </c>
      <c r="AE35" s="100"/>
      <c r="AF35" s="98"/>
      <c r="AG35" s="99" t="s">
        <v>0</v>
      </c>
      <c r="AH35" s="100"/>
      <c r="AI35" s="98"/>
      <c r="AJ35" s="99" t="s">
        <v>0</v>
      </c>
      <c r="AK35" s="100"/>
      <c r="AL35" s="101">
        <f>AI35+AF35+AC35</f>
        <v>0</v>
      </c>
      <c r="AM35" s="99" t="s">
        <v>0</v>
      </c>
      <c r="AN35" s="102">
        <f>AK35+AH35+AE35</f>
        <v>0</v>
      </c>
      <c r="AO35" s="103"/>
      <c r="AP35" s="104">
        <v>4</v>
      </c>
      <c r="AQ35" s="105"/>
    </row>
    <row r="36" spans="18:43" ht="24.9" customHeight="1" x14ac:dyDescent="0.3">
      <c r="V36" s="1"/>
    </row>
    <row r="37" spans="18:43" ht="24.9" customHeight="1" thickBot="1" x14ac:dyDescent="0.35">
      <c r="V37" s="1"/>
    </row>
    <row r="38" spans="18:43" ht="24.9" customHeight="1" thickBot="1" x14ac:dyDescent="0.5">
      <c r="V38" s="1"/>
      <c r="W38" s="358" t="s">
        <v>12</v>
      </c>
      <c r="X38" s="359"/>
      <c r="Y38" s="359"/>
      <c r="Z38" s="360" t="s">
        <v>1</v>
      </c>
      <c r="AA38" s="298"/>
      <c r="AB38" s="299"/>
      <c r="AC38" s="360" t="s">
        <v>7</v>
      </c>
      <c r="AD38" s="298"/>
      <c r="AE38" s="299"/>
      <c r="AF38" s="360" t="s">
        <v>8</v>
      </c>
      <c r="AG38" s="298"/>
      <c r="AH38" s="299"/>
      <c r="AI38" s="360" t="s">
        <v>9</v>
      </c>
      <c r="AJ38" s="298"/>
      <c r="AK38" s="299"/>
      <c r="AL38" s="360" t="s">
        <v>2</v>
      </c>
      <c r="AM38" s="298"/>
      <c r="AN38" s="299"/>
      <c r="AO38" s="44" t="s">
        <v>33</v>
      </c>
      <c r="AP38" s="7" t="s">
        <v>27</v>
      </c>
      <c r="AQ38" s="8" t="s">
        <v>28</v>
      </c>
    </row>
    <row r="39" spans="18:43" ht="24.9" customHeight="1" thickBot="1" x14ac:dyDescent="0.45">
      <c r="V39" s="1" t="s">
        <v>26</v>
      </c>
      <c r="W39" s="128"/>
      <c r="X39" s="53" t="s">
        <v>6</v>
      </c>
      <c r="Y39" s="126"/>
      <c r="Z39" s="106"/>
      <c r="AA39" s="53" t="s">
        <v>0</v>
      </c>
      <c r="AB39" s="107"/>
      <c r="AC39" s="100"/>
      <c r="AD39" s="53" t="s">
        <v>0</v>
      </c>
      <c r="AE39" s="107"/>
      <c r="AF39" s="106"/>
      <c r="AG39" s="53" t="s">
        <v>0</v>
      </c>
      <c r="AH39" s="107"/>
      <c r="AI39" s="106"/>
      <c r="AJ39" s="53" t="s">
        <v>0</v>
      </c>
      <c r="AK39" s="107"/>
      <c r="AL39" s="52">
        <f>AI39+AF39+AC39</f>
        <v>0</v>
      </c>
      <c r="AM39" s="53" t="s">
        <v>0</v>
      </c>
      <c r="AN39" s="54">
        <f>AK39+AH39+AE39</f>
        <v>0</v>
      </c>
      <c r="AO39" s="108"/>
      <c r="AP39" s="109">
        <v>5</v>
      </c>
      <c r="AQ39" s="109"/>
    </row>
  </sheetData>
  <mergeCells count="86">
    <mergeCell ref="AL38:AN38"/>
    <mergeCell ref="AL29:AN29"/>
    <mergeCell ref="W34:Y34"/>
    <mergeCell ref="Z34:AB34"/>
    <mergeCell ref="AC34:AE34"/>
    <mergeCell ref="AF34:AH34"/>
    <mergeCell ref="AI34:AK34"/>
    <mergeCell ref="AL34:AN34"/>
    <mergeCell ref="AI29:AK29"/>
    <mergeCell ref="W38:Y38"/>
    <mergeCell ref="Z38:AB38"/>
    <mergeCell ref="AC38:AE38"/>
    <mergeCell ref="AF38:AH38"/>
    <mergeCell ref="AI38:AK38"/>
    <mergeCell ref="R29:S29"/>
    <mergeCell ref="W29:Y29"/>
    <mergeCell ref="Z29:AB29"/>
    <mergeCell ref="AC29:AE29"/>
    <mergeCell ref="AF29:AH29"/>
    <mergeCell ref="S19:S23"/>
    <mergeCell ref="T19:T23"/>
    <mergeCell ref="O22:O23"/>
    <mergeCell ref="P22:P23"/>
    <mergeCell ref="Q22:Q23"/>
    <mergeCell ref="R19:R23"/>
    <mergeCell ref="B19:B23"/>
    <mergeCell ref="L19:N23"/>
    <mergeCell ref="O19:O21"/>
    <mergeCell ref="P19:P21"/>
    <mergeCell ref="Q19:Q21"/>
    <mergeCell ref="AF16:AH16"/>
    <mergeCell ref="AI16:AK16"/>
    <mergeCell ref="AL16:AN16"/>
    <mergeCell ref="O17:O18"/>
    <mergeCell ref="P17:P18"/>
    <mergeCell ref="Q17:Q18"/>
    <mergeCell ref="R14:R18"/>
    <mergeCell ref="S14:S18"/>
    <mergeCell ref="T14:T18"/>
    <mergeCell ref="W16:Y16"/>
    <mergeCell ref="Z16:AB16"/>
    <mergeCell ref="AC16:AE16"/>
    <mergeCell ref="AI9:AK9"/>
    <mergeCell ref="AL9:AN9"/>
    <mergeCell ref="O12:O13"/>
    <mergeCell ref="P12:P13"/>
    <mergeCell ref="Q12:Q13"/>
    <mergeCell ref="S9:S13"/>
    <mergeCell ref="T9:T13"/>
    <mergeCell ref="W9:Y9"/>
    <mergeCell ref="Z9:AB9"/>
    <mergeCell ref="AC9:AE9"/>
    <mergeCell ref="AF9:AH9"/>
    <mergeCell ref="R9:R13"/>
    <mergeCell ref="B14:B18"/>
    <mergeCell ref="I14:K18"/>
    <mergeCell ref="O14:O16"/>
    <mergeCell ref="P14:P16"/>
    <mergeCell ref="Q14:Q16"/>
    <mergeCell ref="B9:B13"/>
    <mergeCell ref="F9:H13"/>
    <mergeCell ref="O9:O11"/>
    <mergeCell ref="P9:P11"/>
    <mergeCell ref="Q9:Q11"/>
    <mergeCell ref="R4:R8"/>
    <mergeCell ref="S4:S8"/>
    <mergeCell ref="T4:T8"/>
    <mergeCell ref="O7:O8"/>
    <mergeCell ref="P7:P8"/>
    <mergeCell ref="Q7:Q8"/>
    <mergeCell ref="B4:B8"/>
    <mergeCell ref="C4:E8"/>
    <mergeCell ref="O4:O6"/>
    <mergeCell ref="P4:P6"/>
    <mergeCell ref="Q4:Q6"/>
    <mergeCell ref="B1:T1"/>
    <mergeCell ref="B2:B3"/>
    <mergeCell ref="C2:E3"/>
    <mergeCell ref="F2:H3"/>
    <mergeCell ref="I2:K3"/>
    <mergeCell ref="L2:N3"/>
    <mergeCell ref="O2:Q2"/>
    <mergeCell ref="R2:R3"/>
    <mergeCell ref="S2:S3"/>
    <mergeCell ref="T2:T3"/>
    <mergeCell ref="O3:Q3"/>
  </mergeCells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1" man="1"/>
    <brk id="43" max="9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C407-5361-47E6-9E12-8BB3F9B3BF6A}">
  <sheetPr>
    <pageSetUpPr fitToPage="1"/>
  </sheetPr>
  <dimension ref="A1:F9"/>
  <sheetViews>
    <sheetView view="pageBreakPreview" zoomScaleNormal="100" zoomScaleSheetLayoutView="100" workbookViewId="0">
      <selection activeCell="B3" sqref="B3:F9"/>
    </sheetView>
  </sheetViews>
  <sheetFormatPr defaultRowHeight="14.4" x14ac:dyDescent="0.3"/>
  <cols>
    <col min="1" max="6" width="25.77734375" customWidth="1"/>
  </cols>
  <sheetData>
    <row r="1" spans="1:6" ht="30" customHeight="1" x14ac:dyDescent="0.35">
      <c r="A1" s="132" t="s">
        <v>45</v>
      </c>
      <c r="B1" s="41" t="s">
        <v>43</v>
      </c>
      <c r="C1" s="41" t="s">
        <v>43</v>
      </c>
      <c r="D1" s="41" t="s">
        <v>43</v>
      </c>
      <c r="E1" s="41" t="s">
        <v>43</v>
      </c>
      <c r="F1" s="41" t="s">
        <v>43</v>
      </c>
    </row>
    <row r="2" spans="1:6" ht="30" customHeight="1" x14ac:dyDescent="0.35">
      <c r="A2" s="132" t="s">
        <v>44</v>
      </c>
      <c r="B2" s="41">
        <v>1</v>
      </c>
      <c r="C2" s="41">
        <v>2</v>
      </c>
      <c r="D2" s="41">
        <v>3</v>
      </c>
      <c r="E2" s="41">
        <v>4</v>
      </c>
      <c r="F2" s="41">
        <v>5</v>
      </c>
    </row>
    <row r="3" spans="1:6" ht="30" customHeight="1" x14ac:dyDescent="0.35">
      <c r="A3" s="154">
        <v>0.40625</v>
      </c>
      <c r="B3" s="132"/>
      <c r="C3" s="132"/>
      <c r="D3" s="132"/>
      <c r="E3" s="132"/>
      <c r="F3" s="132"/>
    </row>
    <row r="4" spans="1:6" ht="30" customHeight="1" x14ac:dyDescent="0.35">
      <c r="A4" s="154">
        <v>0.44791666666666702</v>
      </c>
      <c r="B4" s="132"/>
      <c r="C4" s="132"/>
      <c r="D4" s="132"/>
      <c r="E4" s="132"/>
      <c r="F4" s="132"/>
    </row>
    <row r="5" spans="1:6" ht="30" customHeight="1" x14ac:dyDescent="0.35">
      <c r="A5" s="154">
        <v>0.48958333333333298</v>
      </c>
      <c r="B5" s="132"/>
      <c r="C5" s="132"/>
      <c r="D5" s="132"/>
      <c r="E5" s="132"/>
      <c r="F5" s="132"/>
    </row>
    <row r="6" spans="1:6" ht="30" customHeight="1" x14ac:dyDescent="0.35">
      <c r="A6" s="154">
        <v>0.53125</v>
      </c>
      <c r="B6" s="132"/>
      <c r="C6" s="132"/>
      <c r="D6" s="132"/>
      <c r="E6" s="132"/>
      <c r="F6" s="132"/>
    </row>
    <row r="7" spans="1:6" ht="30" customHeight="1" x14ac:dyDescent="0.35">
      <c r="A7" s="154">
        <v>0.57291666666666696</v>
      </c>
      <c r="B7" s="132"/>
      <c r="C7" s="132"/>
      <c r="D7" s="132"/>
      <c r="E7" s="132"/>
      <c r="F7" s="132"/>
    </row>
    <row r="8" spans="1:6" ht="30" customHeight="1" x14ac:dyDescent="0.35">
      <c r="A8" s="154">
        <v>0.61458333333333304</v>
      </c>
      <c r="B8" s="132"/>
      <c r="C8" s="132"/>
      <c r="D8" s="132"/>
      <c r="E8" s="132"/>
      <c r="F8" s="132"/>
    </row>
    <row r="9" spans="1:6" ht="30" customHeight="1" x14ac:dyDescent="0.35">
      <c r="A9" s="154">
        <v>0.65625</v>
      </c>
      <c r="B9" s="132"/>
      <c r="C9" s="132"/>
      <c r="D9" s="132"/>
      <c r="E9" s="132"/>
      <c r="F9" s="132"/>
    </row>
  </sheetData>
  <phoneticPr fontId="3" type="noConversion"/>
  <pageMargins left="0.7" right="0.7" top="0.78740157499999996" bottom="0.78740157499999996" header="0.3" footer="0.3"/>
  <pageSetup paperSize="9" scale="85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EAB1-05A3-43A4-8408-56A3746F3AF5}">
  <dimension ref="A1:D34"/>
  <sheetViews>
    <sheetView view="pageBreakPreview" topLeftCell="A13" zoomScaleNormal="100" zoomScaleSheetLayoutView="100" workbookViewId="0">
      <selection activeCell="A17" sqref="A17:A23"/>
    </sheetView>
  </sheetViews>
  <sheetFormatPr defaultRowHeight="18" x14ac:dyDescent="0.35"/>
  <cols>
    <col min="1" max="1" width="8.88671875" style="42"/>
    <col min="2" max="2" width="33.6640625" style="42" customWidth="1"/>
    <col min="3" max="3" width="23.88671875" style="42" customWidth="1"/>
    <col min="4" max="4" width="21.21875" style="42" customWidth="1"/>
    <col min="5" max="16384" width="8.88671875" style="42"/>
  </cols>
  <sheetData>
    <row r="1" spans="1:3" ht="18.600000000000001" thickBot="1" x14ac:dyDescent="0.4">
      <c r="A1" s="260" t="s">
        <v>46</v>
      </c>
      <c r="B1" s="261"/>
    </row>
    <row r="2" spans="1:3" x14ac:dyDescent="0.35">
      <c r="A2" s="262" t="s">
        <v>47</v>
      </c>
      <c r="B2" s="263"/>
    </row>
    <row r="3" spans="1:3" x14ac:dyDescent="0.35">
      <c r="A3" s="264" t="s">
        <v>29</v>
      </c>
      <c r="B3" s="265" t="s">
        <v>30</v>
      </c>
      <c r="C3" s="268" t="s">
        <v>103</v>
      </c>
    </row>
    <row r="4" spans="1:3" x14ac:dyDescent="0.35">
      <c r="A4" s="132" t="s">
        <v>14</v>
      </c>
      <c r="B4" s="132" t="s">
        <v>48</v>
      </c>
      <c r="C4" s="132" t="s">
        <v>76</v>
      </c>
    </row>
    <row r="5" spans="1:3" x14ac:dyDescent="0.35">
      <c r="A5" s="132" t="s">
        <v>15</v>
      </c>
      <c r="B5" s="132" t="s">
        <v>37</v>
      </c>
      <c r="C5" s="132" t="s">
        <v>76</v>
      </c>
    </row>
    <row r="6" spans="1:3" x14ac:dyDescent="0.35">
      <c r="A6" s="132" t="s">
        <v>16</v>
      </c>
      <c r="B6" s="132" t="s">
        <v>49</v>
      </c>
      <c r="C6" s="132" t="s">
        <v>94</v>
      </c>
    </row>
    <row r="7" spans="1:3" x14ac:dyDescent="0.35">
      <c r="A7" s="132" t="s">
        <v>17</v>
      </c>
      <c r="B7" s="132" t="s">
        <v>38</v>
      </c>
      <c r="C7" s="132" t="s">
        <v>76</v>
      </c>
    </row>
    <row r="8" spans="1:3" x14ac:dyDescent="0.35">
      <c r="A8" s="132" t="s">
        <v>18</v>
      </c>
      <c r="B8" s="132" t="s">
        <v>50</v>
      </c>
      <c r="C8" s="132" t="s">
        <v>76</v>
      </c>
    </row>
    <row r="9" spans="1:3" ht="18" customHeight="1" x14ac:dyDescent="0.35">
      <c r="A9" s="132" t="s">
        <v>19</v>
      </c>
      <c r="B9" s="132" t="s">
        <v>51</v>
      </c>
      <c r="C9" s="132" t="s">
        <v>94</v>
      </c>
    </row>
    <row r="10" spans="1:3" x14ac:dyDescent="0.35">
      <c r="A10" s="132" t="s">
        <v>20</v>
      </c>
      <c r="B10" s="132" t="s">
        <v>52</v>
      </c>
      <c r="C10" s="132" t="s">
        <v>76</v>
      </c>
    </row>
    <row r="11" spans="1:3" ht="16.2" customHeight="1" x14ac:dyDescent="0.35">
      <c r="A11" s="132" t="s">
        <v>21</v>
      </c>
      <c r="B11" s="256" t="s">
        <v>53</v>
      </c>
      <c r="C11" s="132" t="s">
        <v>78</v>
      </c>
    </row>
    <row r="12" spans="1:3" x14ac:dyDescent="0.35">
      <c r="A12" s="132" t="s">
        <v>22</v>
      </c>
      <c r="B12" s="132" t="s">
        <v>54</v>
      </c>
      <c r="C12" s="132" t="s">
        <v>77</v>
      </c>
    </row>
    <row r="13" spans="1:3" x14ac:dyDescent="0.35">
      <c r="A13" s="132" t="s">
        <v>55</v>
      </c>
      <c r="B13" s="132" t="s">
        <v>95</v>
      </c>
      <c r="C13" s="132" t="s">
        <v>76</v>
      </c>
    </row>
    <row r="15" spans="1:3" x14ac:dyDescent="0.35">
      <c r="A15" s="362" t="s">
        <v>70</v>
      </c>
      <c r="B15" s="363"/>
      <c r="C15" s="258"/>
    </row>
    <row r="16" spans="1:3" x14ac:dyDescent="0.35">
      <c r="A16" s="257" t="s">
        <v>29</v>
      </c>
      <c r="B16" s="259" t="s">
        <v>30</v>
      </c>
      <c r="C16" s="259"/>
    </row>
    <row r="17" spans="1:4" x14ac:dyDescent="0.35">
      <c r="A17" s="271" t="s">
        <v>14</v>
      </c>
      <c r="B17" s="132" t="s">
        <v>56</v>
      </c>
      <c r="C17" s="132" t="s">
        <v>104</v>
      </c>
    </row>
    <row r="18" spans="1:4" x14ac:dyDescent="0.35">
      <c r="A18" s="271" t="s">
        <v>15</v>
      </c>
      <c r="B18" s="132" t="s">
        <v>57</v>
      </c>
      <c r="C18" s="132" t="s">
        <v>105</v>
      </c>
    </row>
    <row r="19" spans="1:4" x14ac:dyDescent="0.35">
      <c r="A19" s="271" t="s">
        <v>16</v>
      </c>
      <c r="B19" s="132" t="s">
        <v>58</v>
      </c>
      <c r="C19" s="132" t="s">
        <v>76</v>
      </c>
    </row>
    <row r="20" spans="1:4" ht="24" customHeight="1" x14ac:dyDescent="0.35">
      <c r="A20" s="271" t="s">
        <v>17</v>
      </c>
      <c r="B20" s="132" t="s">
        <v>59</v>
      </c>
      <c r="C20" s="132" t="s">
        <v>76</v>
      </c>
    </row>
    <row r="21" spans="1:4" x14ac:dyDescent="0.35">
      <c r="A21" s="271" t="s">
        <v>18</v>
      </c>
      <c r="B21" s="132" t="s">
        <v>39</v>
      </c>
      <c r="C21" s="132" t="s">
        <v>76</v>
      </c>
    </row>
    <row r="22" spans="1:4" ht="18.600000000000001" customHeight="1" x14ac:dyDescent="0.35">
      <c r="A22" s="271" t="s">
        <v>19</v>
      </c>
      <c r="B22" s="155" t="s">
        <v>60</v>
      </c>
      <c r="C22" s="132" t="s">
        <v>78</v>
      </c>
    </row>
    <row r="23" spans="1:4" x14ac:dyDescent="0.35">
      <c r="A23" s="271" t="s">
        <v>20</v>
      </c>
      <c r="B23" s="132" t="s">
        <v>61</v>
      </c>
      <c r="C23" s="132" t="s">
        <v>76</v>
      </c>
    </row>
    <row r="24" spans="1:4" x14ac:dyDescent="0.35">
      <c r="A24" s="269"/>
    </row>
    <row r="25" spans="1:4" x14ac:dyDescent="0.35">
      <c r="A25" s="362" t="s">
        <v>69</v>
      </c>
      <c r="B25" s="363"/>
      <c r="C25" s="258"/>
      <c r="D25" s="270"/>
    </row>
    <row r="26" spans="1:4" x14ac:dyDescent="0.35">
      <c r="A26" s="257" t="s">
        <v>29</v>
      </c>
      <c r="B26" s="259" t="s">
        <v>30</v>
      </c>
      <c r="C26" s="259"/>
      <c r="D26" s="270"/>
    </row>
    <row r="27" spans="1:4" x14ac:dyDescent="0.35">
      <c r="A27" s="266" t="s">
        <v>14</v>
      </c>
      <c r="B27" s="266" t="s">
        <v>62</v>
      </c>
      <c r="C27" s="266" t="s">
        <v>73</v>
      </c>
      <c r="D27" s="267" t="s">
        <v>76</v>
      </c>
    </row>
    <row r="28" spans="1:4" x14ac:dyDescent="0.35">
      <c r="A28" s="266" t="s">
        <v>15</v>
      </c>
      <c r="B28" s="266" t="s">
        <v>63</v>
      </c>
      <c r="C28" s="266" t="s">
        <v>74</v>
      </c>
      <c r="D28" s="267" t="s">
        <v>76</v>
      </c>
    </row>
    <row r="29" spans="1:4" x14ac:dyDescent="0.35">
      <c r="A29" s="266" t="s">
        <v>16</v>
      </c>
      <c r="B29" s="266" t="s">
        <v>40</v>
      </c>
      <c r="C29" s="266" t="s">
        <v>75</v>
      </c>
      <c r="D29" s="267" t="s">
        <v>77</v>
      </c>
    </row>
    <row r="30" spans="1:4" x14ac:dyDescent="0.35">
      <c r="A30" s="266" t="s">
        <v>17</v>
      </c>
      <c r="B30" s="266" t="s">
        <v>64</v>
      </c>
      <c r="C30" s="266" t="s">
        <v>73</v>
      </c>
      <c r="D30" s="267" t="s">
        <v>78</v>
      </c>
    </row>
    <row r="31" spans="1:4" x14ac:dyDescent="0.35">
      <c r="A31" s="266" t="s">
        <v>18</v>
      </c>
      <c r="B31" s="266" t="s">
        <v>65</v>
      </c>
      <c r="C31" s="266" t="s">
        <v>73</v>
      </c>
      <c r="D31" s="267" t="s">
        <v>78</v>
      </c>
    </row>
    <row r="32" spans="1:4" x14ac:dyDescent="0.35">
      <c r="A32" s="266" t="s">
        <v>19</v>
      </c>
      <c r="B32" s="266" t="s">
        <v>66</v>
      </c>
      <c r="C32" s="266" t="s">
        <v>73</v>
      </c>
      <c r="D32" s="267" t="s">
        <v>79</v>
      </c>
    </row>
    <row r="33" spans="1:4" x14ac:dyDescent="0.35">
      <c r="A33" s="266" t="s">
        <v>20</v>
      </c>
      <c r="B33" s="266" t="s">
        <v>67</v>
      </c>
      <c r="C33" s="266" t="s">
        <v>74</v>
      </c>
      <c r="D33" s="267" t="s">
        <v>76</v>
      </c>
    </row>
    <row r="34" spans="1:4" ht="16.8" customHeight="1" x14ac:dyDescent="0.35">
      <c r="A34" s="266" t="s">
        <v>21</v>
      </c>
      <c r="B34" s="266" t="s">
        <v>68</v>
      </c>
      <c r="C34" s="266" t="s">
        <v>75</v>
      </c>
      <c r="D34" s="267" t="s">
        <v>79</v>
      </c>
    </row>
  </sheetData>
  <mergeCells count="2">
    <mergeCell ref="A15:B15"/>
    <mergeCell ref="A25:B25"/>
  </mergeCells>
  <phoneticPr fontId="3" type="noConversion"/>
  <pageMargins left="0.7" right="0.7" top="0.78740157499999996" bottom="0.78740157499999996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0364-9CD8-40A3-88EF-0DCD5F0B238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workbookViewId="0">
      <selection activeCell="G7" sqref="G7"/>
    </sheetView>
  </sheetViews>
  <sheetFormatPr defaultRowHeight="14.4" x14ac:dyDescent="0.3"/>
  <cols>
    <col min="1" max="1" width="9.33203125" customWidth="1"/>
    <col min="2" max="2" width="41.6640625" customWidth="1"/>
    <col min="3" max="3" width="10.44140625" customWidth="1"/>
    <col min="4" max="4" width="18.6640625" customWidth="1"/>
  </cols>
  <sheetData>
    <row r="1" spans="1:4" ht="21.6" thickBot="1" x14ac:dyDescent="0.45">
      <c r="A1" s="272" t="s">
        <v>46</v>
      </c>
      <c r="B1" s="273"/>
      <c r="C1" s="133"/>
      <c r="D1" s="89"/>
    </row>
    <row r="2" spans="1:4" ht="21" x14ac:dyDescent="0.4">
      <c r="A2" s="274" t="s">
        <v>70</v>
      </c>
      <c r="B2" s="275"/>
      <c r="C2" s="134"/>
      <c r="D2" s="89"/>
    </row>
    <row r="3" spans="1:4" s="63" customFormat="1" ht="21" x14ac:dyDescent="0.4">
      <c r="A3" s="93" t="s">
        <v>29</v>
      </c>
      <c r="B3" s="113" t="s">
        <v>30</v>
      </c>
      <c r="C3" s="113"/>
      <c r="D3" s="95" t="s">
        <v>35</v>
      </c>
    </row>
    <row r="4" spans="1:4" ht="35.1" customHeight="1" x14ac:dyDescent="0.35">
      <c r="A4" s="247" t="s">
        <v>14</v>
      </c>
      <c r="B4" s="248" t="s">
        <v>115</v>
      </c>
      <c r="C4" s="249" t="s">
        <v>71</v>
      </c>
      <c r="D4" s="250" t="s">
        <v>76</v>
      </c>
    </row>
    <row r="5" spans="1:4" ht="35.1" customHeight="1" x14ac:dyDescent="0.35">
      <c r="A5" s="247" t="s">
        <v>15</v>
      </c>
      <c r="B5" s="248" t="s">
        <v>57</v>
      </c>
      <c r="C5" s="249" t="s">
        <v>71</v>
      </c>
      <c r="D5" s="250" t="s">
        <v>78</v>
      </c>
    </row>
    <row r="6" spans="1:4" ht="35.1" customHeight="1" x14ac:dyDescent="0.35">
      <c r="A6" s="251" t="s">
        <v>16</v>
      </c>
      <c r="B6" s="255" t="s">
        <v>58</v>
      </c>
      <c r="C6" s="253" t="s">
        <v>72</v>
      </c>
      <c r="D6" s="254" t="s">
        <v>76</v>
      </c>
    </row>
    <row r="7" spans="1:4" ht="35.1" customHeight="1" x14ac:dyDescent="0.35">
      <c r="A7" s="247" t="s">
        <v>17</v>
      </c>
      <c r="B7" s="248" t="s">
        <v>59</v>
      </c>
      <c r="C7" s="249" t="s">
        <v>72</v>
      </c>
      <c r="D7" s="250" t="s">
        <v>76</v>
      </c>
    </row>
    <row r="8" spans="1:4" ht="35.1" customHeight="1" x14ac:dyDescent="0.35">
      <c r="A8" s="251" t="s">
        <v>18</v>
      </c>
      <c r="B8" s="255" t="s">
        <v>39</v>
      </c>
      <c r="C8" s="253" t="s">
        <v>72</v>
      </c>
      <c r="D8" s="254" t="s">
        <v>76</v>
      </c>
    </row>
    <row r="9" spans="1:4" ht="35.1" customHeight="1" x14ac:dyDescent="0.35">
      <c r="A9" s="251" t="s">
        <v>19</v>
      </c>
      <c r="B9" s="252" t="s">
        <v>60</v>
      </c>
      <c r="C9" s="253" t="s">
        <v>72</v>
      </c>
      <c r="D9" s="254" t="s">
        <v>78</v>
      </c>
    </row>
    <row r="10" spans="1:4" ht="35.1" customHeight="1" thickBot="1" x14ac:dyDescent="0.4">
      <c r="A10" s="247" t="s">
        <v>20</v>
      </c>
      <c r="B10" s="248" t="s">
        <v>61</v>
      </c>
      <c r="C10" s="249" t="s">
        <v>72</v>
      </c>
      <c r="D10" s="250" t="s">
        <v>76</v>
      </c>
    </row>
    <row r="11" spans="1:4" ht="32.25" customHeight="1" thickBot="1" x14ac:dyDescent="0.35">
      <c r="A11" s="90"/>
      <c r="B11" s="131" t="s">
        <v>36</v>
      </c>
      <c r="C11" s="131"/>
      <c r="D11" s="96">
        <f>SUM(D4:D10)</f>
        <v>0</v>
      </c>
    </row>
  </sheetData>
  <mergeCells count="2">
    <mergeCell ref="A1:B1"/>
    <mergeCell ref="A2:B2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08A6-A7B9-47E9-9BF1-983FABAA6902}">
  <dimension ref="A1:F11"/>
  <sheetViews>
    <sheetView workbookViewId="0">
      <selection activeCell="H6" sqref="H6"/>
    </sheetView>
  </sheetViews>
  <sheetFormatPr defaultRowHeight="14.4" x14ac:dyDescent="0.3"/>
  <cols>
    <col min="2" max="2" width="33.44140625" customWidth="1"/>
    <col min="3" max="3" width="17" customWidth="1"/>
    <col min="4" max="4" width="15.88671875" customWidth="1"/>
  </cols>
  <sheetData>
    <row r="1" spans="1:6" ht="30" customHeight="1" thickBot="1" x14ac:dyDescent="0.45">
      <c r="A1" s="272" t="s">
        <v>46</v>
      </c>
      <c r="B1" s="273"/>
      <c r="C1" s="89"/>
    </row>
    <row r="2" spans="1:6" ht="30" customHeight="1" x14ac:dyDescent="0.4">
      <c r="A2" s="274" t="s">
        <v>69</v>
      </c>
      <c r="B2" s="275"/>
      <c r="C2" s="89"/>
    </row>
    <row r="3" spans="1:6" ht="30" customHeight="1" x14ac:dyDescent="0.4">
      <c r="A3" s="112" t="s">
        <v>29</v>
      </c>
      <c r="B3" s="113" t="s">
        <v>30</v>
      </c>
      <c r="C3" s="114"/>
      <c r="D3" s="111"/>
    </row>
    <row r="4" spans="1:6" ht="30" customHeight="1" x14ac:dyDescent="0.4">
      <c r="A4" s="156" t="s">
        <v>14</v>
      </c>
      <c r="B4" s="157" t="s">
        <v>62</v>
      </c>
      <c r="C4" s="158" t="s">
        <v>73</v>
      </c>
      <c r="D4" s="158" t="s">
        <v>76</v>
      </c>
      <c r="F4" s="142"/>
    </row>
    <row r="5" spans="1:6" ht="30" customHeight="1" x14ac:dyDescent="0.4">
      <c r="A5" s="159" t="s">
        <v>15</v>
      </c>
      <c r="B5" s="160" t="s">
        <v>106</v>
      </c>
      <c r="C5" s="161" t="s">
        <v>74</v>
      </c>
      <c r="D5" s="161" t="s">
        <v>76</v>
      </c>
      <c r="F5" s="142"/>
    </row>
    <row r="6" spans="1:6" ht="30" customHeight="1" x14ac:dyDescent="0.4">
      <c r="A6" s="159" t="s">
        <v>16</v>
      </c>
      <c r="B6" s="160" t="s">
        <v>40</v>
      </c>
      <c r="C6" s="161" t="s">
        <v>75</v>
      </c>
      <c r="D6" s="161" t="s">
        <v>77</v>
      </c>
      <c r="F6" s="142"/>
    </row>
    <row r="7" spans="1:6" ht="30" customHeight="1" x14ac:dyDescent="0.4">
      <c r="A7" s="156" t="s">
        <v>17</v>
      </c>
      <c r="B7" s="157" t="s">
        <v>64</v>
      </c>
      <c r="C7" s="158" t="s">
        <v>73</v>
      </c>
      <c r="D7" s="111" t="s">
        <v>78</v>
      </c>
      <c r="F7" s="143"/>
    </row>
    <row r="8" spans="1:6" ht="21" x14ac:dyDescent="0.4">
      <c r="A8" s="159" t="s">
        <v>18</v>
      </c>
      <c r="B8" s="160" t="s">
        <v>65</v>
      </c>
      <c r="C8" s="161" t="s">
        <v>73</v>
      </c>
      <c r="D8" s="111" t="s">
        <v>78</v>
      </c>
    </row>
    <row r="9" spans="1:6" ht="21" x14ac:dyDescent="0.4">
      <c r="A9" s="159" t="s">
        <v>19</v>
      </c>
      <c r="B9" s="160" t="s">
        <v>66</v>
      </c>
      <c r="C9" s="161" t="s">
        <v>73</v>
      </c>
      <c r="D9" s="161" t="s">
        <v>79</v>
      </c>
    </row>
    <row r="10" spans="1:6" ht="21" x14ac:dyDescent="0.4">
      <c r="A10" s="156" t="s">
        <v>20</v>
      </c>
      <c r="B10" s="157" t="s">
        <v>67</v>
      </c>
      <c r="C10" s="158" t="s">
        <v>74</v>
      </c>
      <c r="D10" s="158" t="s">
        <v>76</v>
      </c>
    </row>
    <row r="11" spans="1:6" ht="21" x14ac:dyDescent="0.4">
      <c r="A11" s="156" t="s">
        <v>21</v>
      </c>
      <c r="B11" s="157" t="s">
        <v>68</v>
      </c>
      <c r="C11" s="158" t="s">
        <v>75</v>
      </c>
      <c r="D11" s="158" t="s">
        <v>79</v>
      </c>
    </row>
  </sheetData>
  <mergeCells count="2">
    <mergeCell ref="A1:B1"/>
    <mergeCell ref="A2:B2"/>
  </mergeCells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D6F5-2CA3-494F-A7A0-2779DC3C8BD3}">
  <dimension ref="A1:AU40"/>
  <sheetViews>
    <sheetView topLeftCell="A28" zoomScale="60" zoomScaleNormal="60" workbookViewId="0">
      <selection activeCell="AO41" sqref="AO41"/>
    </sheetView>
  </sheetViews>
  <sheetFormatPr defaultRowHeight="33.6" x14ac:dyDescent="0.65"/>
  <cols>
    <col min="1" max="1" width="8.88671875" style="116"/>
    <col min="2" max="2" width="28.6640625" style="110" customWidth="1"/>
    <col min="22" max="22" width="10.33203125" customWidth="1"/>
    <col min="23" max="23" width="13.44140625" customWidth="1"/>
    <col min="26" max="26" width="14" customWidth="1"/>
    <col min="27" max="27" width="40.6640625" customWidth="1"/>
    <col min="29" max="29" width="44.44140625" customWidth="1"/>
    <col min="31" max="31" width="5.88671875" customWidth="1"/>
    <col min="34" max="34" width="6.33203125" customWidth="1"/>
    <col min="37" max="37" width="4.5546875" customWidth="1"/>
    <col min="40" max="40" width="4" customWidth="1"/>
    <col min="43" max="43" width="4.33203125" customWidth="1"/>
    <col min="45" max="45" width="16.44140625" customWidth="1"/>
    <col min="46" max="46" width="11.44140625" customWidth="1"/>
    <col min="47" max="47" width="20.33203125" customWidth="1"/>
  </cols>
  <sheetData>
    <row r="1" spans="1:47" ht="39" customHeight="1" thickBot="1" x14ac:dyDescent="0.7">
      <c r="A1"/>
      <c r="B1" s="276" t="s">
        <v>107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  <c r="AO1" s="3"/>
    </row>
    <row r="2" spans="1:47" ht="30" customHeight="1" thickBot="1" x14ac:dyDescent="0.4">
      <c r="A2" s="162"/>
      <c r="B2" s="300" t="s">
        <v>93</v>
      </c>
      <c r="C2" s="302" t="str">
        <f>B4</f>
        <v xml:space="preserve">VAM Havířov </v>
      </c>
      <c r="D2" s="284"/>
      <c r="E2" s="285"/>
      <c r="F2" s="283" t="str">
        <f>B9</f>
        <v>Hlučín</v>
      </c>
      <c r="G2" s="284"/>
      <c r="H2" s="285"/>
      <c r="I2" s="283" t="str">
        <f>B14</f>
        <v>SVK Nový Jičín A</v>
      </c>
      <c r="J2" s="284"/>
      <c r="K2" s="285"/>
      <c r="L2" s="283" t="str">
        <f>B19</f>
        <v>TJ Sokol Frýdek-Místek, exl.</v>
      </c>
      <c r="M2" s="284"/>
      <c r="N2" s="285"/>
      <c r="O2" s="283" t="str">
        <f>B24</f>
        <v>Volejbalový Spolek - A</v>
      </c>
      <c r="P2" s="284"/>
      <c r="Q2" s="289"/>
      <c r="R2" s="291" t="s">
        <v>1</v>
      </c>
      <c r="S2" s="292"/>
      <c r="T2" s="293"/>
      <c r="U2" s="163" t="s">
        <v>3</v>
      </c>
      <c r="V2" s="163" t="s">
        <v>4</v>
      </c>
      <c r="W2" s="163" t="s">
        <v>5</v>
      </c>
      <c r="Y2" s="6"/>
      <c r="Z2" s="64" t="s">
        <v>31</v>
      </c>
      <c r="AA2" s="164" t="s">
        <v>80</v>
      </c>
      <c r="AB2" s="165"/>
      <c r="AC2" s="165"/>
      <c r="AD2" s="297" t="s">
        <v>1</v>
      </c>
      <c r="AE2" s="298"/>
      <c r="AF2" s="299"/>
      <c r="AG2" s="297" t="s">
        <v>7</v>
      </c>
      <c r="AH2" s="298"/>
      <c r="AI2" s="299"/>
      <c r="AJ2" s="297" t="s">
        <v>8</v>
      </c>
      <c r="AK2" s="298"/>
      <c r="AL2" s="299"/>
      <c r="AM2" s="297" t="s">
        <v>9</v>
      </c>
      <c r="AN2" s="298"/>
      <c r="AO2" s="299"/>
      <c r="AP2" s="166" t="s">
        <v>2</v>
      </c>
      <c r="AQ2" s="167"/>
      <c r="AR2" s="168"/>
      <c r="AS2" s="169" t="s">
        <v>32</v>
      </c>
      <c r="AT2" s="170"/>
      <c r="AU2" s="171" t="s">
        <v>28</v>
      </c>
    </row>
    <row r="3" spans="1:47" ht="30" customHeight="1" thickBot="1" x14ac:dyDescent="0.4">
      <c r="A3" s="162"/>
      <c r="B3" s="301"/>
      <c r="C3" s="303"/>
      <c r="D3" s="287"/>
      <c r="E3" s="288"/>
      <c r="F3" s="286"/>
      <c r="G3" s="287"/>
      <c r="H3" s="288"/>
      <c r="I3" s="286"/>
      <c r="J3" s="287"/>
      <c r="K3" s="288"/>
      <c r="L3" s="286"/>
      <c r="M3" s="287"/>
      <c r="N3" s="288"/>
      <c r="O3" s="286"/>
      <c r="P3" s="287"/>
      <c r="Q3" s="290"/>
      <c r="R3" s="294" t="s">
        <v>2</v>
      </c>
      <c r="S3" s="295"/>
      <c r="T3" s="296"/>
      <c r="U3" s="172"/>
      <c r="V3" s="172"/>
      <c r="W3" s="172"/>
      <c r="Y3" s="173" t="s">
        <v>81</v>
      </c>
      <c r="Z3" s="174" t="s">
        <v>14</v>
      </c>
      <c r="AA3" s="11" t="str">
        <f>B9</f>
        <v>Hlučín</v>
      </c>
      <c r="AB3" s="9" t="s">
        <v>6</v>
      </c>
      <c r="AC3" s="10" t="str">
        <f>B24</f>
        <v>Volejbalový Spolek - A</v>
      </c>
      <c r="AD3" s="175">
        <v>1</v>
      </c>
      <c r="AE3" s="9" t="s">
        <v>0</v>
      </c>
      <c r="AF3" s="176">
        <v>1</v>
      </c>
      <c r="AG3" s="175">
        <v>18</v>
      </c>
      <c r="AH3" s="9" t="s">
        <v>0</v>
      </c>
      <c r="AI3" s="176">
        <v>25</v>
      </c>
      <c r="AJ3" s="175">
        <v>25</v>
      </c>
      <c r="AK3" s="9" t="s">
        <v>0</v>
      </c>
      <c r="AL3" s="176">
        <v>11</v>
      </c>
      <c r="AM3" s="175"/>
      <c r="AN3" s="9" t="s">
        <v>0</v>
      </c>
      <c r="AO3" s="176"/>
      <c r="AP3" s="11">
        <f>SUM(AJ3,AG3)</f>
        <v>43</v>
      </c>
      <c r="AQ3" s="9" t="s">
        <v>0</v>
      </c>
      <c r="AR3" s="10">
        <f>SUM(AI3,AL3)</f>
        <v>36</v>
      </c>
      <c r="AS3" s="177">
        <v>0.39583333333333331</v>
      </c>
      <c r="AT3" s="178"/>
      <c r="AU3" s="179"/>
    </row>
    <row r="4" spans="1:47" ht="30" customHeight="1" thickBot="1" x14ac:dyDescent="0.4">
      <c r="A4" s="115"/>
      <c r="B4" s="280" t="str">
        <f>U18Z!B4</f>
        <v xml:space="preserve">VAM Havířov </v>
      </c>
      <c r="C4" s="180"/>
      <c r="D4" s="181"/>
      <c r="E4" s="182"/>
      <c r="F4" s="183">
        <f>AD5</f>
        <v>2</v>
      </c>
      <c r="G4" s="184" t="s">
        <v>0</v>
      </c>
      <c r="H4" s="185">
        <f>AF5</f>
        <v>0</v>
      </c>
      <c r="I4" s="183">
        <f>AF8</f>
        <v>0</v>
      </c>
      <c r="J4" s="184" t="s">
        <v>0</v>
      </c>
      <c r="K4" s="185">
        <f>AD8</f>
        <v>2</v>
      </c>
      <c r="L4" s="183">
        <f>AD9</f>
        <v>0</v>
      </c>
      <c r="M4" s="184" t="s">
        <v>0</v>
      </c>
      <c r="N4" s="185">
        <f>AF9</f>
        <v>2</v>
      </c>
      <c r="O4" s="183">
        <f>AF11</f>
        <v>2</v>
      </c>
      <c r="P4" s="184" t="s">
        <v>0</v>
      </c>
      <c r="Q4" s="185">
        <f>AD11</f>
        <v>0</v>
      </c>
      <c r="R4" s="186">
        <f>F4+I4+L4+O4</f>
        <v>4</v>
      </c>
      <c r="S4" s="187" t="s">
        <v>0</v>
      </c>
      <c r="T4" s="188">
        <f>H4+K4+N4+Q4</f>
        <v>4</v>
      </c>
      <c r="U4" s="189">
        <f>R4</f>
        <v>4</v>
      </c>
      <c r="V4" s="190">
        <f>R7/T7</f>
        <v>1.0778443113772456</v>
      </c>
      <c r="W4" s="373">
        <v>2</v>
      </c>
      <c r="Y4" s="173" t="s">
        <v>82</v>
      </c>
      <c r="Z4" s="191" t="s">
        <v>15</v>
      </c>
      <c r="AA4" s="12" t="str">
        <f>B14</f>
        <v>SVK Nový Jičín A</v>
      </c>
      <c r="AB4" s="22" t="s">
        <v>6</v>
      </c>
      <c r="AC4" s="21" t="str">
        <f>B19</f>
        <v>TJ Sokol Frýdek-Místek, exl.</v>
      </c>
      <c r="AD4" s="192">
        <v>0</v>
      </c>
      <c r="AE4" s="22" t="s">
        <v>0</v>
      </c>
      <c r="AF4" s="193">
        <v>2</v>
      </c>
      <c r="AG4" s="192">
        <v>15</v>
      </c>
      <c r="AH4" s="22" t="s">
        <v>0</v>
      </c>
      <c r="AI4" s="193">
        <v>25</v>
      </c>
      <c r="AJ4" s="192">
        <v>14</v>
      </c>
      <c r="AK4" s="22" t="s">
        <v>0</v>
      </c>
      <c r="AL4" s="193">
        <v>25</v>
      </c>
      <c r="AM4" s="192"/>
      <c r="AN4" s="22" t="s">
        <v>0</v>
      </c>
      <c r="AO4" s="193"/>
      <c r="AP4" s="11">
        <f t="shared" ref="AP4:AP12" si="0">SUM(AJ4,AG4)</f>
        <v>29</v>
      </c>
      <c r="AQ4" s="22" t="s">
        <v>0</v>
      </c>
      <c r="AR4" s="10">
        <f t="shared" ref="AR4:AR12" si="1">SUM(AI4,AL4)</f>
        <v>50</v>
      </c>
      <c r="AS4" s="177">
        <v>0.39583333333333331</v>
      </c>
      <c r="AT4" s="194"/>
      <c r="AU4" s="195"/>
    </row>
    <row r="5" spans="1:47" ht="30" customHeight="1" x14ac:dyDescent="0.35">
      <c r="A5" s="115"/>
      <c r="B5" s="281"/>
      <c r="C5" s="196"/>
      <c r="D5" s="197"/>
      <c r="E5" s="198"/>
      <c r="F5" s="199">
        <f>AG5</f>
        <v>25</v>
      </c>
      <c r="G5" s="200" t="s">
        <v>0</v>
      </c>
      <c r="H5" s="201">
        <f>AI5</f>
        <v>24</v>
      </c>
      <c r="I5" s="199">
        <f>AI8</f>
        <v>20</v>
      </c>
      <c r="J5" s="202" t="s">
        <v>0</v>
      </c>
      <c r="K5" s="201">
        <f>AG8</f>
        <v>25</v>
      </c>
      <c r="L5" s="199">
        <f>AG9</f>
        <v>24</v>
      </c>
      <c r="M5" s="200" t="s">
        <v>0</v>
      </c>
      <c r="N5" s="201">
        <f>AI9</f>
        <v>25</v>
      </c>
      <c r="O5" s="199">
        <f>AI11</f>
        <v>25</v>
      </c>
      <c r="P5" s="200" t="s">
        <v>0</v>
      </c>
      <c r="Q5" s="201">
        <f>AG11</f>
        <v>15</v>
      </c>
      <c r="R5" s="199" t="s">
        <v>83</v>
      </c>
      <c r="S5" s="202"/>
      <c r="T5" s="203"/>
      <c r="U5" s="204"/>
      <c r="V5" s="205"/>
      <c r="W5" s="374"/>
      <c r="Y5" s="173" t="s">
        <v>84</v>
      </c>
      <c r="Z5" s="191" t="s">
        <v>16</v>
      </c>
      <c r="AA5" s="12" t="str">
        <f>B4</f>
        <v xml:space="preserve">VAM Havířov </v>
      </c>
      <c r="AB5" s="22" t="s">
        <v>6</v>
      </c>
      <c r="AC5" s="21" t="str">
        <f>B9</f>
        <v>Hlučín</v>
      </c>
      <c r="AD5" s="192">
        <v>2</v>
      </c>
      <c r="AE5" s="22" t="s">
        <v>0</v>
      </c>
      <c r="AF5" s="193">
        <v>0</v>
      </c>
      <c r="AG5" s="192">
        <v>25</v>
      </c>
      <c r="AH5" s="22" t="s">
        <v>0</v>
      </c>
      <c r="AI5" s="193">
        <v>24</v>
      </c>
      <c r="AJ5" s="192">
        <v>25</v>
      </c>
      <c r="AK5" s="22" t="s">
        <v>0</v>
      </c>
      <c r="AL5" s="193">
        <v>15</v>
      </c>
      <c r="AM5" s="192"/>
      <c r="AN5" s="22" t="s">
        <v>0</v>
      </c>
      <c r="AO5" s="193"/>
      <c r="AP5" s="11">
        <f t="shared" si="0"/>
        <v>50</v>
      </c>
      <c r="AQ5" s="22" t="s">
        <v>0</v>
      </c>
      <c r="AR5" s="10">
        <f t="shared" si="1"/>
        <v>39</v>
      </c>
      <c r="AS5" s="177">
        <v>0.42708333333333331</v>
      </c>
      <c r="AT5" s="194"/>
      <c r="AU5" s="195"/>
    </row>
    <row r="6" spans="1:47" ht="30" customHeight="1" x14ac:dyDescent="0.35">
      <c r="A6" s="115"/>
      <c r="B6" s="281"/>
      <c r="C6" s="196"/>
      <c r="D6" s="197"/>
      <c r="E6" s="198"/>
      <c r="F6" s="206">
        <f>AJ5</f>
        <v>25</v>
      </c>
      <c r="G6" s="207" t="s">
        <v>0</v>
      </c>
      <c r="H6" s="208">
        <f>AL5</f>
        <v>15</v>
      </c>
      <c r="I6" s="206">
        <f>AL8</f>
        <v>21</v>
      </c>
      <c r="J6" s="209" t="s">
        <v>0</v>
      </c>
      <c r="K6" s="208">
        <f>AJ8</f>
        <v>25</v>
      </c>
      <c r="L6" s="199">
        <f>AJ9</f>
        <v>15</v>
      </c>
      <c r="M6" s="207" t="s">
        <v>0</v>
      </c>
      <c r="N6" s="208">
        <f>AL9</f>
        <v>25</v>
      </c>
      <c r="O6" s="206">
        <f>AL11</f>
        <v>25</v>
      </c>
      <c r="P6" s="207" t="s">
        <v>0</v>
      </c>
      <c r="Q6" s="208">
        <f>AJ11</f>
        <v>13</v>
      </c>
      <c r="S6" s="200"/>
      <c r="T6" s="201"/>
      <c r="U6" s="204"/>
      <c r="V6" s="205"/>
      <c r="W6" s="374"/>
      <c r="Y6" s="173" t="s">
        <v>85</v>
      </c>
      <c r="Z6" s="191" t="s">
        <v>17</v>
      </c>
      <c r="AA6" s="12" t="str">
        <f>B24</f>
        <v>Volejbalový Spolek - A</v>
      </c>
      <c r="AB6" s="22" t="s">
        <v>6</v>
      </c>
      <c r="AC6" s="21" t="str">
        <f>B14</f>
        <v>SVK Nový Jičín A</v>
      </c>
      <c r="AD6" s="192">
        <v>2</v>
      </c>
      <c r="AE6" s="22" t="s">
        <v>0</v>
      </c>
      <c r="AF6" s="193">
        <v>0</v>
      </c>
      <c r="AG6" s="192">
        <v>25</v>
      </c>
      <c r="AH6" s="22" t="s">
        <v>0</v>
      </c>
      <c r="AI6" s="193">
        <v>19</v>
      </c>
      <c r="AJ6" s="192">
        <v>25</v>
      </c>
      <c r="AK6" s="22" t="s">
        <v>0</v>
      </c>
      <c r="AL6" s="193">
        <v>23</v>
      </c>
      <c r="AM6" s="192"/>
      <c r="AN6" s="22" t="s">
        <v>0</v>
      </c>
      <c r="AO6" s="193"/>
      <c r="AP6" s="11">
        <f t="shared" si="0"/>
        <v>50</v>
      </c>
      <c r="AQ6" s="22" t="s">
        <v>0</v>
      </c>
      <c r="AR6" s="10">
        <f t="shared" si="1"/>
        <v>42</v>
      </c>
      <c r="AS6" s="177">
        <v>0.42708333333333331</v>
      </c>
      <c r="AT6" s="194"/>
      <c r="AU6" s="195"/>
    </row>
    <row r="7" spans="1:47" ht="30" customHeight="1" thickBot="1" x14ac:dyDescent="0.4">
      <c r="A7" s="115"/>
      <c r="B7" s="281"/>
      <c r="C7" s="196"/>
      <c r="D7" s="197"/>
      <c r="E7" s="198"/>
      <c r="F7" s="211">
        <f>AM5</f>
        <v>0</v>
      </c>
      <c r="G7" s="209" t="s">
        <v>0</v>
      </c>
      <c r="H7" s="212">
        <f>AO5</f>
        <v>0</v>
      </c>
      <c r="I7" s="211">
        <f>AO8</f>
        <v>0</v>
      </c>
      <c r="J7" s="209" t="s">
        <v>0</v>
      </c>
      <c r="K7" s="212">
        <f>AM8</f>
        <v>0</v>
      </c>
      <c r="L7" s="211">
        <f>AM10</f>
        <v>0</v>
      </c>
      <c r="M7" s="209" t="s">
        <v>0</v>
      </c>
      <c r="N7" s="212">
        <f>AO10</f>
        <v>0</v>
      </c>
      <c r="O7" s="211"/>
      <c r="P7" s="209" t="s">
        <v>0</v>
      </c>
      <c r="Q7" s="212">
        <f>AM11</f>
        <v>0</v>
      </c>
      <c r="R7" s="211">
        <f>F8+I8+L8+O8</f>
        <v>180</v>
      </c>
      <c r="S7" s="209" t="s">
        <v>0</v>
      </c>
      <c r="T7" s="212">
        <f>H8+K8+N8+Q8</f>
        <v>167</v>
      </c>
      <c r="U7" s="204"/>
      <c r="V7" s="205"/>
      <c r="W7" s="374"/>
      <c r="Y7" s="173" t="s">
        <v>86</v>
      </c>
      <c r="Z7" s="191" t="s">
        <v>18</v>
      </c>
      <c r="AA7" s="12" t="str">
        <f>B19</f>
        <v>TJ Sokol Frýdek-Místek, exl.</v>
      </c>
      <c r="AB7" s="22" t="s">
        <v>6</v>
      </c>
      <c r="AC7" s="21" t="str">
        <f>B24</f>
        <v>Volejbalový Spolek - A</v>
      </c>
      <c r="AD7" s="192">
        <v>2</v>
      </c>
      <c r="AE7" s="22" t="s">
        <v>0</v>
      </c>
      <c r="AF7" s="193">
        <v>0</v>
      </c>
      <c r="AG7" s="192">
        <v>25</v>
      </c>
      <c r="AH7" s="22" t="s">
        <v>0</v>
      </c>
      <c r="AI7" s="193">
        <v>16</v>
      </c>
      <c r="AJ7" s="192">
        <v>25</v>
      </c>
      <c r="AK7" s="22" t="s">
        <v>0</v>
      </c>
      <c r="AL7" s="193">
        <v>11</v>
      </c>
      <c r="AM7" s="192"/>
      <c r="AN7" s="22" t="s">
        <v>0</v>
      </c>
      <c r="AO7" s="193"/>
      <c r="AP7" s="11">
        <f t="shared" si="0"/>
        <v>50</v>
      </c>
      <c r="AQ7" s="22" t="s">
        <v>0</v>
      </c>
      <c r="AR7" s="10">
        <f t="shared" si="1"/>
        <v>27</v>
      </c>
      <c r="AS7" s="177">
        <v>0.45833333333333331</v>
      </c>
      <c r="AT7" s="194"/>
      <c r="AU7" s="195"/>
    </row>
    <row r="8" spans="1:47" ht="30" customHeight="1" thickBot="1" x14ac:dyDescent="0.4">
      <c r="A8" s="115"/>
      <c r="B8" s="282"/>
      <c r="C8" s="213"/>
      <c r="D8" s="214"/>
      <c r="E8" s="215"/>
      <c r="F8" s="216">
        <f>SUM(F5:F7)</f>
        <v>50</v>
      </c>
      <c r="G8" s="217" t="s">
        <v>0</v>
      </c>
      <c r="H8" s="218">
        <f>SUM(H5:H7)</f>
        <v>39</v>
      </c>
      <c r="I8" s="216">
        <f>SUM(I5:I7)</f>
        <v>41</v>
      </c>
      <c r="J8" s="217" t="s">
        <v>0</v>
      </c>
      <c r="K8" s="218">
        <f>SUM(K5:K7)</f>
        <v>50</v>
      </c>
      <c r="L8" s="216">
        <f>SUM(L5:L7)</f>
        <v>39</v>
      </c>
      <c r="M8" s="217" t="s">
        <v>0</v>
      </c>
      <c r="N8" s="218">
        <f>SUM(N5:N7)</f>
        <v>50</v>
      </c>
      <c r="O8" s="216">
        <f>SUM(O5,O6,O7)</f>
        <v>50</v>
      </c>
      <c r="P8" s="217" t="s">
        <v>0</v>
      </c>
      <c r="Q8" s="218">
        <f>SUM(Q5:Q7)</f>
        <v>28</v>
      </c>
      <c r="R8" s="219"/>
      <c r="S8" s="220"/>
      <c r="T8" s="221"/>
      <c r="U8" s="222"/>
      <c r="V8" s="223"/>
      <c r="W8" s="375"/>
      <c r="Y8" s="173" t="s">
        <v>87</v>
      </c>
      <c r="Z8" s="191" t="s">
        <v>19</v>
      </c>
      <c r="AA8" s="12" t="str">
        <f>B14</f>
        <v>SVK Nový Jičín A</v>
      </c>
      <c r="AB8" s="22" t="s">
        <v>6</v>
      </c>
      <c r="AC8" s="21" t="str">
        <f>B4</f>
        <v xml:space="preserve">VAM Havířov </v>
      </c>
      <c r="AD8" s="192">
        <v>2</v>
      </c>
      <c r="AE8" s="22" t="s">
        <v>0</v>
      </c>
      <c r="AF8" s="193">
        <v>0</v>
      </c>
      <c r="AG8" s="192">
        <v>25</v>
      </c>
      <c r="AH8" s="22" t="s">
        <v>0</v>
      </c>
      <c r="AI8" s="193">
        <v>20</v>
      </c>
      <c r="AJ8" s="192">
        <v>25</v>
      </c>
      <c r="AK8" s="22" t="s">
        <v>0</v>
      </c>
      <c r="AL8" s="193">
        <v>21</v>
      </c>
      <c r="AM8" s="192"/>
      <c r="AN8" s="22" t="s">
        <v>0</v>
      </c>
      <c r="AO8" s="193"/>
      <c r="AP8" s="11">
        <f t="shared" si="0"/>
        <v>50</v>
      </c>
      <c r="AQ8" s="22" t="s">
        <v>0</v>
      </c>
      <c r="AR8" s="10">
        <f t="shared" si="1"/>
        <v>41</v>
      </c>
      <c r="AS8" s="177">
        <v>0.45833333333333331</v>
      </c>
      <c r="AT8" s="194"/>
      <c r="AU8" s="195"/>
    </row>
    <row r="9" spans="1:47" ht="30" customHeight="1" thickBot="1" x14ac:dyDescent="0.4">
      <c r="A9" s="115"/>
      <c r="B9" s="280" t="str">
        <f>U18Z!B6</f>
        <v>Hlučín</v>
      </c>
      <c r="C9" s="183">
        <f>H4</f>
        <v>0</v>
      </c>
      <c r="D9" s="184" t="s">
        <v>0</v>
      </c>
      <c r="E9" s="185">
        <f>F4</f>
        <v>2</v>
      </c>
      <c r="F9" s="180"/>
      <c r="G9" s="181"/>
      <c r="H9" s="182"/>
      <c r="I9" s="183">
        <f>AD10</f>
        <v>1</v>
      </c>
      <c r="J9" s="184" t="s">
        <v>0</v>
      </c>
      <c r="K9" s="185">
        <f>AF10</f>
        <v>1</v>
      </c>
      <c r="L9" s="183">
        <f>AF12</f>
        <v>0</v>
      </c>
      <c r="M9" s="184" t="s">
        <v>0</v>
      </c>
      <c r="N9" s="185">
        <f>AD12</f>
        <v>2</v>
      </c>
      <c r="O9" s="183">
        <f>AD3</f>
        <v>1</v>
      </c>
      <c r="P9" s="184" t="s">
        <v>0</v>
      </c>
      <c r="Q9" s="185">
        <f>AF3</f>
        <v>1</v>
      </c>
      <c r="R9" s="186">
        <f>O9+L9+I9+C9</f>
        <v>2</v>
      </c>
      <c r="S9" s="187" t="s">
        <v>0</v>
      </c>
      <c r="T9" s="188">
        <f>Q9+N9+K9+E9</f>
        <v>6</v>
      </c>
      <c r="U9" s="189">
        <f>R9</f>
        <v>2</v>
      </c>
      <c r="V9" s="190">
        <f>R12/T12</f>
        <v>0.89830508474576276</v>
      </c>
      <c r="W9" s="373">
        <v>5</v>
      </c>
      <c r="Y9" s="173" t="s">
        <v>88</v>
      </c>
      <c r="Z9" s="191" t="s">
        <v>20</v>
      </c>
      <c r="AA9" s="12" t="str">
        <f>B4</f>
        <v xml:space="preserve">VAM Havířov </v>
      </c>
      <c r="AB9" s="22" t="s">
        <v>6</v>
      </c>
      <c r="AC9" s="21" t="str">
        <f>B19</f>
        <v>TJ Sokol Frýdek-Místek, exl.</v>
      </c>
      <c r="AD9" s="192">
        <v>0</v>
      </c>
      <c r="AE9" s="22" t="s">
        <v>0</v>
      </c>
      <c r="AF9" s="193">
        <v>2</v>
      </c>
      <c r="AG9" s="192">
        <v>24</v>
      </c>
      <c r="AH9" s="22" t="s">
        <v>0</v>
      </c>
      <c r="AI9" s="193">
        <v>25</v>
      </c>
      <c r="AJ9" s="192">
        <v>15</v>
      </c>
      <c r="AK9" s="22" t="s">
        <v>0</v>
      </c>
      <c r="AL9" s="193">
        <v>25</v>
      </c>
      <c r="AM9" s="192"/>
      <c r="AN9" s="22" t="s">
        <v>0</v>
      </c>
      <c r="AO9" s="193"/>
      <c r="AP9" s="11">
        <f t="shared" si="0"/>
        <v>39</v>
      </c>
      <c r="AQ9" s="22" t="s">
        <v>0</v>
      </c>
      <c r="AR9" s="10">
        <f t="shared" si="1"/>
        <v>50</v>
      </c>
      <c r="AS9" s="224">
        <v>0.48958333333333331</v>
      </c>
      <c r="AT9" s="194"/>
      <c r="AU9" s="195"/>
    </row>
    <row r="10" spans="1:47" ht="30" customHeight="1" x14ac:dyDescent="0.35">
      <c r="A10" s="115"/>
      <c r="B10" s="281"/>
      <c r="C10" s="199">
        <f>H5</f>
        <v>24</v>
      </c>
      <c r="D10" s="200" t="s">
        <v>0</v>
      </c>
      <c r="E10" s="201">
        <f>F5</f>
        <v>25</v>
      </c>
      <c r="F10" s="196"/>
      <c r="G10" s="197"/>
      <c r="H10" s="198"/>
      <c r="I10" s="199">
        <f>AG10</f>
        <v>25</v>
      </c>
      <c r="J10" s="202" t="s">
        <v>0</v>
      </c>
      <c r="K10" s="201">
        <f>AI10</f>
        <v>16</v>
      </c>
      <c r="L10" s="199">
        <f>AI12</f>
        <v>13</v>
      </c>
      <c r="M10" s="200" t="s">
        <v>0</v>
      </c>
      <c r="N10" s="201">
        <f>AG12</f>
        <v>25</v>
      </c>
      <c r="O10" s="199">
        <f>AG3</f>
        <v>18</v>
      </c>
      <c r="P10" s="200" t="s">
        <v>0</v>
      </c>
      <c r="Q10" s="201">
        <f>AI3</f>
        <v>25</v>
      </c>
      <c r="R10" s="225"/>
      <c r="S10" s="202"/>
      <c r="T10" s="203"/>
      <c r="U10" s="204"/>
      <c r="V10" s="205"/>
      <c r="W10" s="374"/>
      <c r="Y10" s="173" t="s">
        <v>89</v>
      </c>
      <c r="Z10" s="191" t="s">
        <v>21</v>
      </c>
      <c r="AA10" s="12" t="str">
        <f>B9</f>
        <v>Hlučín</v>
      </c>
      <c r="AB10" s="22" t="s">
        <v>6</v>
      </c>
      <c r="AC10" s="21" t="str">
        <f>B14</f>
        <v>SVK Nový Jičín A</v>
      </c>
      <c r="AD10" s="192">
        <v>1</v>
      </c>
      <c r="AE10" s="22" t="s">
        <v>0</v>
      </c>
      <c r="AF10" s="193">
        <v>1</v>
      </c>
      <c r="AG10" s="192">
        <v>25</v>
      </c>
      <c r="AH10" s="22" t="s">
        <v>0</v>
      </c>
      <c r="AI10" s="193">
        <v>16</v>
      </c>
      <c r="AJ10" s="192">
        <v>21</v>
      </c>
      <c r="AK10" s="22" t="s">
        <v>0</v>
      </c>
      <c r="AL10" s="193">
        <v>25</v>
      </c>
      <c r="AM10" s="192"/>
      <c r="AN10" s="22" t="s">
        <v>0</v>
      </c>
      <c r="AO10" s="193"/>
      <c r="AP10" s="11">
        <f t="shared" si="0"/>
        <v>46</v>
      </c>
      <c r="AQ10" s="22" t="s">
        <v>0</v>
      </c>
      <c r="AR10" s="10">
        <f t="shared" si="1"/>
        <v>41</v>
      </c>
      <c r="AS10" s="224">
        <v>0.48958333333333331</v>
      </c>
      <c r="AT10" s="194"/>
      <c r="AU10" s="195"/>
    </row>
    <row r="11" spans="1:47" ht="30" customHeight="1" x14ac:dyDescent="0.35">
      <c r="A11" s="115"/>
      <c r="B11" s="281"/>
      <c r="C11" s="206">
        <f>H6</f>
        <v>15</v>
      </c>
      <c r="D11" s="207" t="s">
        <v>0</v>
      </c>
      <c r="E11" s="208">
        <f>F6</f>
        <v>25</v>
      </c>
      <c r="F11" s="196"/>
      <c r="G11" s="197"/>
      <c r="H11" s="198"/>
      <c r="I11" s="206">
        <f>AJ10</f>
        <v>21</v>
      </c>
      <c r="J11" s="207" t="s">
        <v>0</v>
      </c>
      <c r="K11" s="208">
        <f>AL10</f>
        <v>25</v>
      </c>
      <c r="L11" s="206">
        <f>AL12</f>
        <v>18</v>
      </c>
      <c r="M11" s="207" t="s">
        <v>0</v>
      </c>
      <c r="N11" s="208">
        <f>AJ12</f>
        <v>25</v>
      </c>
      <c r="O11" s="206">
        <f>AJ3</f>
        <v>25</v>
      </c>
      <c r="P11" s="207" t="s">
        <v>0</v>
      </c>
      <c r="Q11" s="208">
        <f>AL3</f>
        <v>11</v>
      </c>
      <c r="R11" s="199"/>
      <c r="S11" s="200"/>
      <c r="T11" s="201"/>
      <c r="U11" s="204"/>
      <c r="V11" s="205"/>
      <c r="W11" s="374"/>
      <c r="Y11" s="173" t="s">
        <v>90</v>
      </c>
      <c r="Z11" s="191" t="s">
        <v>22</v>
      </c>
      <c r="AA11" s="12" t="str">
        <f>B24</f>
        <v>Volejbalový Spolek - A</v>
      </c>
      <c r="AB11" s="22" t="s">
        <v>6</v>
      </c>
      <c r="AC11" s="21" t="str">
        <f>B4</f>
        <v xml:space="preserve">VAM Havířov </v>
      </c>
      <c r="AD11" s="192">
        <v>0</v>
      </c>
      <c r="AE11" s="22" t="s">
        <v>0</v>
      </c>
      <c r="AF11" s="193">
        <v>2</v>
      </c>
      <c r="AG11" s="192">
        <v>15</v>
      </c>
      <c r="AH11" s="22" t="s">
        <v>0</v>
      </c>
      <c r="AI11" s="193">
        <v>25</v>
      </c>
      <c r="AJ11" s="192">
        <v>13</v>
      </c>
      <c r="AK11" s="22" t="s">
        <v>0</v>
      </c>
      <c r="AL11" s="193">
        <v>25</v>
      </c>
      <c r="AM11" s="192"/>
      <c r="AN11" s="22" t="s">
        <v>0</v>
      </c>
      <c r="AO11" s="193"/>
      <c r="AP11" s="11">
        <f t="shared" si="0"/>
        <v>28</v>
      </c>
      <c r="AQ11" s="22" t="s">
        <v>0</v>
      </c>
      <c r="AR11" s="10">
        <f t="shared" si="1"/>
        <v>50</v>
      </c>
      <c r="AS11" s="177">
        <v>0.52083333333333337</v>
      </c>
      <c r="AT11" s="194"/>
      <c r="AU11" s="195"/>
    </row>
    <row r="12" spans="1:47" ht="30" customHeight="1" thickBot="1" x14ac:dyDescent="0.4">
      <c r="A12" s="115"/>
      <c r="B12" s="281"/>
      <c r="C12" s="206">
        <f>H7</f>
        <v>0</v>
      </c>
      <c r="D12" s="207" t="s">
        <v>0</v>
      </c>
      <c r="E12" s="208">
        <f>F7</f>
        <v>0</v>
      </c>
      <c r="F12" s="196"/>
      <c r="G12" s="197"/>
      <c r="H12" s="198"/>
      <c r="I12" s="211">
        <f>AM9</f>
        <v>0</v>
      </c>
      <c r="J12" s="202" t="s">
        <v>0</v>
      </c>
      <c r="K12" s="212">
        <f>AO9</f>
        <v>0</v>
      </c>
      <c r="L12" s="211">
        <f>AO12</f>
        <v>0</v>
      </c>
      <c r="M12" s="209" t="s">
        <v>0</v>
      </c>
      <c r="N12" s="212">
        <f>AM12</f>
        <v>0</v>
      </c>
      <c r="O12" s="211">
        <f>AM3</f>
        <v>0</v>
      </c>
      <c r="P12" s="209" t="s">
        <v>0</v>
      </c>
      <c r="Q12" s="212">
        <f>AO3</f>
        <v>0</v>
      </c>
      <c r="R12" s="211">
        <f>O13+L13+I13+C13</f>
        <v>159</v>
      </c>
      <c r="S12" s="209" t="s">
        <v>0</v>
      </c>
      <c r="T12" s="212">
        <f>Q13+N13++K13+E13</f>
        <v>177</v>
      </c>
      <c r="U12" s="204"/>
      <c r="V12" s="205"/>
      <c r="W12" s="374"/>
      <c r="Y12" s="173" t="s">
        <v>91</v>
      </c>
      <c r="Z12" s="226" t="s">
        <v>55</v>
      </c>
      <c r="AA12" s="227" t="str">
        <f>B19</f>
        <v>TJ Sokol Frýdek-Místek, exl.</v>
      </c>
      <c r="AB12" s="14" t="s">
        <v>6</v>
      </c>
      <c r="AC12" s="15" t="str">
        <f>B9</f>
        <v>Hlučín</v>
      </c>
      <c r="AD12" s="13">
        <v>2</v>
      </c>
      <c r="AE12" s="14" t="s">
        <v>0</v>
      </c>
      <c r="AF12" s="228">
        <v>0</v>
      </c>
      <c r="AG12" s="13">
        <v>25</v>
      </c>
      <c r="AH12" s="14" t="s">
        <v>0</v>
      </c>
      <c r="AI12" s="228">
        <v>13</v>
      </c>
      <c r="AJ12" s="13">
        <v>25</v>
      </c>
      <c r="AK12" s="14" t="s">
        <v>0</v>
      </c>
      <c r="AL12" s="228">
        <v>18</v>
      </c>
      <c r="AM12" s="13"/>
      <c r="AN12" s="14" t="s">
        <v>0</v>
      </c>
      <c r="AO12" s="228"/>
      <c r="AP12" s="11">
        <f t="shared" si="0"/>
        <v>50</v>
      </c>
      <c r="AQ12" s="14" t="s">
        <v>0</v>
      </c>
      <c r="AR12" s="10">
        <f t="shared" si="1"/>
        <v>31</v>
      </c>
      <c r="AS12" s="229">
        <v>0.52083333333333337</v>
      </c>
      <c r="AT12" s="230"/>
      <c r="AU12" s="231"/>
    </row>
    <row r="13" spans="1:47" ht="30" customHeight="1" thickBot="1" x14ac:dyDescent="0.35">
      <c r="A13" s="115"/>
      <c r="B13" s="282"/>
      <c r="C13" s="232">
        <f>SUM(C10:C12)</f>
        <v>39</v>
      </c>
      <c r="D13" s="233" t="s">
        <v>0</v>
      </c>
      <c r="E13" s="234">
        <f>SUM(E10:E12)</f>
        <v>50</v>
      </c>
      <c r="F13" s="213"/>
      <c r="G13" s="214"/>
      <c r="H13" s="215"/>
      <c r="I13" s="216">
        <f>SUM(I10:I12)</f>
        <v>46</v>
      </c>
      <c r="J13" s="217" t="s">
        <v>0</v>
      </c>
      <c r="K13" s="218">
        <f>SUM(K10:K12)</f>
        <v>41</v>
      </c>
      <c r="L13" s="216">
        <f>SUM(L10:L12)</f>
        <v>31</v>
      </c>
      <c r="M13" s="217" t="s">
        <v>0</v>
      </c>
      <c r="N13" s="218">
        <f>AP12</f>
        <v>50</v>
      </c>
      <c r="O13" s="216">
        <f>SUM(O10:O12)</f>
        <v>43</v>
      </c>
      <c r="P13" s="217" t="s">
        <v>0</v>
      </c>
      <c r="Q13" s="218">
        <f>SUM(Q10:Q12)</f>
        <v>36</v>
      </c>
      <c r="R13" s="219"/>
      <c r="S13" s="220"/>
      <c r="T13" s="221"/>
      <c r="U13" s="222"/>
      <c r="V13" s="223"/>
      <c r="W13" s="375"/>
      <c r="AE13" s="6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30" customHeight="1" x14ac:dyDescent="0.3">
      <c r="A14" s="115"/>
      <c r="B14" s="280" t="str">
        <f>U18Z!B8</f>
        <v>SVK Nový Jičín A</v>
      </c>
      <c r="C14" s="235">
        <f>K4</f>
        <v>2</v>
      </c>
      <c r="D14" s="236" t="s">
        <v>0</v>
      </c>
      <c r="E14" s="237">
        <f>I4</f>
        <v>0</v>
      </c>
      <c r="F14" s="238">
        <f>K9</f>
        <v>1</v>
      </c>
      <c r="G14" s="239" t="s">
        <v>0</v>
      </c>
      <c r="H14" s="240">
        <f>I9</f>
        <v>1</v>
      </c>
      <c r="I14" s="180"/>
      <c r="J14" s="181"/>
      <c r="K14" s="182"/>
      <c r="L14" s="235">
        <f>AD4</f>
        <v>0</v>
      </c>
      <c r="M14" s="236" t="s">
        <v>0</v>
      </c>
      <c r="N14" s="237">
        <f>AF4</f>
        <v>2</v>
      </c>
      <c r="O14" s="235">
        <f>AF6</f>
        <v>0</v>
      </c>
      <c r="P14" s="236" t="s">
        <v>0</v>
      </c>
      <c r="Q14" s="237">
        <f>AD6</f>
        <v>2</v>
      </c>
      <c r="R14" s="186">
        <f>O14+L14+F14+C14</f>
        <v>3</v>
      </c>
      <c r="S14" s="187" t="s">
        <v>0</v>
      </c>
      <c r="T14" s="188">
        <f>Q14+N14+H14+E14</f>
        <v>5</v>
      </c>
      <c r="U14" s="189">
        <f>R14</f>
        <v>3</v>
      </c>
      <c r="V14" s="190">
        <f>R17/T17</f>
        <v>0.86631016042780751</v>
      </c>
      <c r="W14" s="373">
        <v>3</v>
      </c>
      <c r="AE14" s="6"/>
      <c r="AF14" s="2"/>
      <c r="AG14" s="2" t="s">
        <v>92</v>
      </c>
      <c r="AH14" s="2"/>
      <c r="AI14" s="97">
        <v>10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30" customHeight="1" x14ac:dyDescent="0.3">
      <c r="A15" s="115"/>
      <c r="B15" s="281"/>
      <c r="C15" s="206">
        <f>K5</f>
        <v>25</v>
      </c>
      <c r="D15" s="207" t="s">
        <v>0</v>
      </c>
      <c r="E15" s="208">
        <f>I5</f>
        <v>20</v>
      </c>
      <c r="F15" s="206">
        <f>K10</f>
        <v>16</v>
      </c>
      <c r="G15" s="207" t="s">
        <v>0</v>
      </c>
      <c r="H15" s="208">
        <f>I10</f>
        <v>25</v>
      </c>
      <c r="I15" s="196"/>
      <c r="J15" s="197"/>
      <c r="K15" s="198"/>
      <c r="L15" s="206">
        <f>AG4</f>
        <v>15</v>
      </c>
      <c r="M15" s="207" t="s">
        <v>0</v>
      </c>
      <c r="N15" s="208">
        <f>AI4</f>
        <v>25</v>
      </c>
      <c r="O15" s="206">
        <f>AI6</f>
        <v>19</v>
      </c>
      <c r="P15" s="207" t="s">
        <v>0</v>
      </c>
      <c r="Q15" s="208">
        <f>AG6</f>
        <v>25</v>
      </c>
      <c r="R15" s="225"/>
      <c r="S15" s="202"/>
      <c r="T15" s="203"/>
      <c r="U15" s="204"/>
      <c r="V15" s="205"/>
      <c r="W15" s="374"/>
      <c r="AE15" s="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30" customHeight="1" x14ac:dyDescent="0.3">
      <c r="A16" s="115"/>
      <c r="B16" s="281"/>
      <c r="C16" s="206">
        <f>K6</f>
        <v>25</v>
      </c>
      <c r="D16" s="207" t="s">
        <v>0</v>
      </c>
      <c r="E16" s="208">
        <f>I6</f>
        <v>21</v>
      </c>
      <c r="F16" s="206">
        <f>K11</f>
        <v>25</v>
      </c>
      <c r="G16" s="207" t="s">
        <v>0</v>
      </c>
      <c r="H16" s="208">
        <f>I11</f>
        <v>21</v>
      </c>
      <c r="I16" s="196"/>
      <c r="J16" s="197"/>
      <c r="K16" s="198"/>
      <c r="L16" s="206">
        <f>AJ4</f>
        <v>14</v>
      </c>
      <c r="M16" s="207" t="s">
        <v>0</v>
      </c>
      <c r="N16" s="208">
        <f>AL4</f>
        <v>25</v>
      </c>
      <c r="O16" s="206">
        <f>AL6</f>
        <v>23</v>
      </c>
      <c r="P16" s="207" t="s">
        <v>0</v>
      </c>
      <c r="Q16" s="208">
        <f>AJ6</f>
        <v>25</v>
      </c>
      <c r="R16" s="199"/>
      <c r="S16" s="200"/>
      <c r="T16" s="201"/>
      <c r="U16" s="204"/>
      <c r="V16" s="205"/>
      <c r="W16" s="374"/>
      <c r="AE16" s="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30" customHeight="1" x14ac:dyDescent="0.3">
      <c r="A17" s="115"/>
      <c r="B17" s="281"/>
      <c r="C17" s="206">
        <f>K7</f>
        <v>0</v>
      </c>
      <c r="D17" s="207" t="s">
        <v>0</v>
      </c>
      <c r="E17" s="208">
        <f>I7</f>
        <v>0</v>
      </c>
      <c r="F17" s="206">
        <f>K12</f>
        <v>0</v>
      </c>
      <c r="G17" s="207" t="s">
        <v>0</v>
      </c>
      <c r="H17" s="208">
        <f>I12</f>
        <v>0</v>
      </c>
      <c r="I17" s="196"/>
      <c r="J17" s="197"/>
      <c r="K17" s="198"/>
      <c r="L17" s="206">
        <f>AM4</f>
        <v>0</v>
      </c>
      <c r="M17" s="207" t="s">
        <v>0</v>
      </c>
      <c r="N17" s="208">
        <f>AO4</f>
        <v>0</v>
      </c>
      <c r="O17" s="206">
        <f>AO6</f>
        <v>0</v>
      </c>
      <c r="P17" s="207" t="s">
        <v>0</v>
      </c>
      <c r="Q17" s="208">
        <f>AM6</f>
        <v>0</v>
      </c>
      <c r="R17" s="211">
        <f>O18+L18+F18+C18</f>
        <v>162</v>
      </c>
      <c r="S17" s="209" t="s">
        <v>0</v>
      </c>
      <c r="T17" s="212">
        <f>Q18+N18+H18+E18</f>
        <v>187</v>
      </c>
      <c r="U17" s="204"/>
      <c r="V17" s="205"/>
      <c r="W17" s="374"/>
      <c r="AE17" s="6"/>
      <c r="AF17" s="2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</row>
    <row r="18" spans="1:47" ht="30" customHeight="1" thickBot="1" x14ac:dyDescent="0.35">
      <c r="A18" s="115"/>
      <c r="B18" s="282"/>
      <c r="C18" s="232">
        <f>SUM(C15:C17)</f>
        <v>50</v>
      </c>
      <c r="D18" s="233" t="s">
        <v>0</v>
      </c>
      <c r="E18" s="234">
        <f>SUM(E15:E17)</f>
        <v>41</v>
      </c>
      <c r="F18" s="232">
        <f>SUM(F15:F17)</f>
        <v>41</v>
      </c>
      <c r="G18" s="233" t="s">
        <v>0</v>
      </c>
      <c r="H18" s="234">
        <f>SUM(H15:H17)</f>
        <v>46</v>
      </c>
      <c r="I18" s="213"/>
      <c r="J18" s="214"/>
      <c r="K18" s="215"/>
      <c r="L18" s="232">
        <f>SUM(L15:L17)</f>
        <v>29</v>
      </c>
      <c r="M18" s="233" t="s">
        <v>0</v>
      </c>
      <c r="N18" s="234">
        <f>SUM(N15:N17)</f>
        <v>50</v>
      </c>
      <c r="O18" s="232">
        <f>SUM(O15:O17)</f>
        <v>42</v>
      </c>
      <c r="P18" s="233" t="s">
        <v>0</v>
      </c>
      <c r="Q18" s="234">
        <f>SUM(Q15:Q17)</f>
        <v>50</v>
      </c>
      <c r="R18" s="219"/>
      <c r="S18" s="220"/>
      <c r="T18" s="221"/>
      <c r="U18" s="222"/>
      <c r="V18" s="223"/>
      <c r="W18" s="375"/>
      <c r="AE18" s="6"/>
      <c r="AF18" s="2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ht="30" customHeight="1" x14ac:dyDescent="0.3">
      <c r="A19" s="115"/>
      <c r="B19" s="280" t="str">
        <f>U18Z!B12</f>
        <v>TJ Sokol Frýdek-Místek, exl.</v>
      </c>
      <c r="C19" s="235">
        <f>N4</f>
        <v>2</v>
      </c>
      <c r="D19" s="236" t="s">
        <v>0</v>
      </c>
      <c r="E19" s="237">
        <f>L4</f>
        <v>0</v>
      </c>
      <c r="F19" s="235">
        <f>N9</f>
        <v>2</v>
      </c>
      <c r="G19" s="236" t="s">
        <v>0</v>
      </c>
      <c r="H19" s="237">
        <f>L9</f>
        <v>0</v>
      </c>
      <c r="I19" s="235">
        <f>N14</f>
        <v>2</v>
      </c>
      <c r="J19" s="236" t="s">
        <v>0</v>
      </c>
      <c r="K19" s="237">
        <f>L14</f>
        <v>0</v>
      </c>
      <c r="L19" s="180"/>
      <c r="M19" s="181"/>
      <c r="N19" s="182"/>
      <c r="O19" s="235">
        <f>AD7</f>
        <v>2</v>
      </c>
      <c r="P19" s="236" t="s">
        <v>0</v>
      </c>
      <c r="Q19" s="237">
        <f>AF7</f>
        <v>0</v>
      </c>
      <c r="R19" s="186">
        <f>O19+I19+F19+C19</f>
        <v>8</v>
      </c>
      <c r="S19" s="187" t="s">
        <v>0</v>
      </c>
      <c r="T19" s="188">
        <f>Q19+K19+H19+E19</f>
        <v>0</v>
      </c>
      <c r="U19" s="189">
        <f>R19</f>
        <v>8</v>
      </c>
      <c r="V19" s="190">
        <f>R22/T22</f>
        <v>1.5873015873015872</v>
      </c>
      <c r="W19" s="373">
        <v>1</v>
      </c>
      <c r="AE19" s="6"/>
      <c r="AF19" s="2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47" ht="30" customHeight="1" x14ac:dyDescent="0.3">
      <c r="A20" s="115"/>
      <c r="B20" s="281"/>
      <c r="C20" s="206">
        <f>N5</f>
        <v>25</v>
      </c>
      <c r="D20" s="207" t="s">
        <v>0</v>
      </c>
      <c r="E20" s="208">
        <f>L5</f>
        <v>24</v>
      </c>
      <c r="F20" s="206">
        <f>N10</f>
        <v>25</v>
      </c>
      <c r="G20" s="207" t="s">
        <v>0</v>
      </c>
      <c r="H20" s="208">
        <f>L10</f>
        <v>13</v>
      </c>
      <c r="I20" s="206">
        <f>N15</f>
        <v>25</v>
      </c>
      <c r="J20" s="207" t="s">
        <v>0</v>
      </c>
      <c r="K20" s="208">
        <f>L15</f>
        <v>15</v>
      </c>
      <c r="L20" s="196"/>
      <c r="M20" s="197"/>
      <c r="N20" s="198"/>
      <c r="O20" s="206">
        <f>AG7</f>
        <v>25</v>
      </c>
      <c r="P20" s="207" t="s">
        <v>0</v>
      </c>
      <c r="Q20" s="208">
        <f>AI7</f>
        <v>16</v>
      </c>
      <c r="R20" s="225"/>
      <c r="S20" s="202"/>
      <c r="T20" s="203"/>
      <c r="U20" s="204"/>
      <c r="V20" s="205"/>
      <c r="W20" s="374"/>
      <c r="AE20" s="6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30" customHeight="1" x14ac:dyDescent="0.3">
      <c r="A21" s="115"/>
      <c r="B21" s="281"/>
      <c r="C21" s="206">
        <f>N6</f>
        <v>25</v>
      </c>
      <c r="D21" s="207" t="s">
        <v>0</v>
      </c>
      <c r="E21" s="208">
        <f>L6</f>
        <v>15</v>
      </c>
      <c r="F21" s="206">
        <f>N11</f>
        <v>25</v>
      </c>
      <c r="G21" s="207" t="s">
        <v>0</v>
      </c>
      <c r="H21" s="208">
        <f>L11</f>
        <v>18</v>
      </c>
      <c r="I21" s="206">
        <f>N16</f>
        <v>25</v>
      </c>
      <c r="J21" s="207" t="s">
        <v>0</v>
      </c>
      <c r="K21" s="208">
        <f>L16</f>
        <v>14</v>
      </c>
      <c r="L21" s="196"/>
      <c r="M21" s="197"/>
      <c r="N21" s="198"/>
      <c r="O21" s="206">
        <f>AJ7</f>
        <v>25</v>
      </c>
      <c r="P21" s="207" t="s">
        <v>0</v>
      </c>
      <c r="Q21" s="208">
        <f>AL7</f>
        <v>11</v>
      </c>
      <c r="R21" s="199"/>
      <c r="S21" s="200"/>
      <c r="T21" s="201"/>
      <c r="U21" s="204"/>
      <c r="V21" s="205"/>
      <c r="W21" s="374"/>
      <c r="AE21" s="6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30" customHeight="1" x14ac:dyDescent="0.3">
      <c r="A22" s="115"/>
      <c r="B22" s="281"/>
      <c r="C22" s="206">
        <f>N7</f>
        <v>0</v>
      </c>
      <c r="D22" s="207" t="s">
        <v>0</v>
      </c>
      <c r="E22" s="208">
        <f>L7</f>
        <v>0</v>
      </c>
      <c r="F22" s="206">
        <f>N12</f>
        <v>0</v>
      </c>
      <c r="G22" s="207" t="s">
        <v>0</v>
      </c>
      <c r="H22" s="208">
        <f>L12</f>
        <v>0</v>
      </c>
      <c r="I22" s="206">
        <f>N17</f>
        <v>0</v>
      </c>
      <c r="J22" s="207" t="s">
        <v>0</v>
      </c>
      <c r="K22" s="208">
        <f>L17</f>
        <v>0</v>
      </c>
      <c r="L22" s="196"/>
      <c r="M22" s="197"/>
      <c r="N22" s="198"/>
      <c r="O22" s="206">
        <f>AM7</f>
        <v>0</v>
      </c>
      <c r="P22" s="207" t="s">
        <v>0</v>
      </c>
      <c r="Q22" s="208">
        <f>AO7</f>
        <v>0</v>
      </c>
      <c r="R22" s="211">
        <f>O23+I23+F23+C23</f>
        <v>200</v>
      </c>
      <c r="S22" s="209" t="s">
        <v>0</v>
      </c>
      <c r="T22" s="212">
        <f>Q23+K23+H23+E23</f>
        <v>126</v>
      </c>
      <c r="U22" s="204"/>
      <c r="V22" s="205"/>
      <c r="W22" s="374"/>
      <c r="AE22" s="6"/>
      <c r="AF22" s="2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</row>
    <row r="23" spans="1:47" ht="30" customHeight="1" thickBot="1" x14ac:dyDescent="0.35">
      <c r="A23" s="115"/>
      <c r="B23" s="282"/>
      <c r="C23" s="232">
        <f>SUM(C20:C22)</f>
        <v>50</v>
      </c>
      <c r="D23" s="233" t="s">
        <v>0</v>
      </c>
      <c r="E23" s="234">
        <f>SUM(E20:E22)</f>
        <v>39</v>
      </c>
      <c r="F23" s="232">
        <f>SUM(F20:F22)</f>
        <v>50</v>
      </c>
      <c r="G23" s="233" t="s">
        <v>0</v>
      </c>
      <c r="H23" s="234">
        <f>SUM(H20:H22)</f>
        <v>31</v>
      </c>
      <c r="I23" s="232">
        <f>SUM(I20:I22)</f>
        <v>50</v>
      </c>
      <c r="J23" s="233" t="s">
        <v>0</v>
      </c>
      <c r="K23" s="234">
        <f>SUM(K20:K22)</f>
        <v>29</v>
      </c>
      <c r="L23" s="213"/>
      <c r="M23" s="214"/>
      <c r="N23" s="215"/>
      <c r="O23" s="232">
        <f>SUM(O20:O22)</f>
        <v>50</v>
      </c>
      <c r="P23" s="233" t="s">
        <v>0</v>
      </c>
      <c r="Q23" s="234">
        <f>SUM(Q20:Q22)</f>
        <v>27</v>
      </c>
      <c r="R23" s="219"/>
      <c r="S23" s="220"/>
      <c r="T23" s="221"/>
      <c r="U23" s="222"/>
      <c r="V23" s="223"/>
      <c r="W23" s="375"/>
      <c r="AE23" s="6"/>
      <c r="AF23" s="2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spans="1:47" ht="30" customHeight="1" x14ac:dyDescent="0.3">
      <c r="A24" s="115"/>
      <c r="B24" s="280" t="str">
        <f>U18Z!B13</f>
        <v>Volejbalový Spolek - A</v>
      </c>
      <c r="C24" s="235">
        <f>Q4</f>
        <v>0</v>
      </c>
      <c r="D24" s="236" t="s">
        <v>0</v>
      </c>
      <c r="E24" s="237">
        <f>O4</f>
        <v>2</v>
      </c>
      <c r="F24" s="235">
        <f>Q9</f>
        <v>1</v>
      </c>
      <c r="G24" s="236" t="s">
        <v>0</v>
      </c>
      <c r="H24" s="237">
        <f>O9</f>
        <v>1</v>
      </c>
      <c r="I24" s="235">
        <f>Q14</f>
        <v>2</v>
      </c>
      <c r="J24" s="236" t="s">
        <v>0</v>
      </c>
      <c r="K24" s="237">
        <f>O14</f>
        <v>0</v>
      </c>
      <c r="L24" s="235">
        <f>Q19</f>
        <v>0</v>
      </c>
      <c r="M24" s="236" t="s">
        <v>0</v>
      </c>
      <c r="N24" s="237">
        <f>O19</f>
        <v>2</v>
      </c>
      <c r="O24" s="180"/>
      <c r="P24" s="181"/>
      <c r="Q24" s="182"/>
      <c r="R24" s="186">
        <f>L24+I24+F24+C24</f>
        <v>3</v>
      </c>
      <c r="S24" s="187" t="s">
        <v>0</v>
      </c>
      <c r="T24" s="188">
        <f>N24+K24+H24+E24</f>
        <v>5</v>
      </c>
      <c r="U24" s="189">
        <f>R24</f>
        <v>3</v>
      </c>
      <c r="V24" s="190">
        <f>R27/T27</f>
        <v>0.76216216216216215</v>
      </c>
      <c r="W24" s="373">
        <v>4</v>
      </c>
      <c r="AE24" s="6"/>
      <c r="AF24" s="2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spans="1:47" ht="30" customHeight="1" x14ac:dyDescent="0.3">
      <c r="A25" s="115"/>
      <c r="B25" s="281"/>
      <c r="C25" s="206">
        <f>Q5</f>
        <v>15</v>
      </c>
      <c r="D25" s="207" t="s">
        <v>0</v>
      </c>
      <c r="E25" s="208">
        <f>O5</f>
        <v>25</v>
      </c>
      <c r="F25" s="206">
        <f>Q10</f>
        <v>25</v>
      </c>
      <c r="G25" s="207" t="s">
        <v>0</v>
      </c>
      <c r="H25" s="208">
        <f>O10</f>
        <v>18</v>
      </c>
      <c r="I25" s="206">
        <f>Q15</f>
        <v>25</v>
      </c>
      <c r="J25" s="207" t="s">
        <v>0</v>
      </c>
      <c r="K25" s="208">
        <f>O15</f>
        <v>19</v>
      </c>
      <c r="L25" s="206">
        <f>Q20</f>
        <v>16</v>
      </c>
      <c r="M25" s="207" t="s">
        <v>0</v>
      </c>
      <c r="N25" s="208">
        <f>O20</f>
        <v>25</v>
      </c>
      <c r="O25" s="196"/>
      <c r="P25" s="197"/>
      <c r="Q25" s="198"/>
      <c r="R25" s="225"/>
      <c r="S25" s="202"/>
      <c r="T25" s="203"/>
      <c r="U25" s="204"/>
      <c r="V25" s="205"/>
      <c r="W25" s="374"/>
      <c r="AE25" s="6"/>
      <c r="AF25" s="2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</row>
    <row r="26" spans="1:47" ht="30" customHeight="1" x14ac:dyDescent="0.3">
      <c r="A26" s="115"/>
      <c r="B26" s="281"/>
      <c r="C26" s="206">
        <f>Q6</f>
        <v>13</v>
      </c>
      <c r="D26" s="207" t="s">
        <v>0</v>
      </c>
      <c r="E26" s="208">
        <f>O6</f>
        <v>25</v>
      </c>
      <c r="F26" s="206">
        <f>Q11</f>
        <v>11</v>
      </c>
      <c r="G26" s="207" t="s">
        <v>0</v>
      </c>
      <c r="H26" s="208">
        <f>O11</f>
        <v>25</v>
      </c>
      <c r="I26" s="206">
        <f>Q16</f>
        <v>25</v>
      </c>
      <c r="J26" s="207" t="s">
        <v>0</v>
      </c>
      <c r="K26" s="208">
        <f>O16</f>
        <v>23</v>
      </c>
      <c r="L26" s="206">
        <f>Q21</f>
        <v>11</v>
      </c>
      <c r="M26" s="207" t="s">
        <v>0</v>
      </c>
      <c r="N26" s="208">
        <f>O21</f>
        <v>25</v>
      </c>
      <c r="O26" s="196"/>
      <c r="P26" s="197"/>
      <c r="Q26" s="198"/>
      <c r="R26" s="199"/>
      <c r="S26" s="200"/>
      <c r="T26" s="201"/>
      <c r="U26" s="204"/>
      <c r="V26" s="205"/>
      <c r="W26" s="374"/>
      <c r="AE26" s="6"/>
      <c r="AF26" s="2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spans="1:47" ht="30" customHeight="1" x14ac:dyDescent="0.3">
      <c r="A27" s="115"/>
      <c r="B27" s="281"/>
      <c r="C27" s="206">
        <f>Q7</f>
        <v>0</v>
      </c>
      <c r="D27" s="207" t="s">
        <v>0</v>
      </c>
      <c r="E27" s="208">
        <f>O7</f>
        <v>0</v>
      </c>
      <c r="F27" s="206">
        <f>Q12</f>
        <v>0</v>
      </c>
      <c r="G27" s="207" t="s">
        <v>0</v>
      </c>
      <c r="H27" s="208">
        <f>O12</f>
        <v>0</v>
      </c>
      <c r="I27" s="206">
        <f>Q17</f>
        <v>0</v>
      </c>
      <c r="J27" s="207" t="s">
        <v>0</v>
      </c>
      <c r="K27" s="208">
        <f>O17</f>
        <v>0</v>
      </c>
      <c r="L27" s="206">
        <f>Q22</f>
        <v>0</v>
      </c>
      <c r="M27" s="207" t="s">
        <v>0</v>
      </c>
      <c r="N27" s="208">
        <f>O22</f>
        <v>0</v>
      </c>
      <c r="O27" s="196"/>
      <c r="P27" s="197"/>
      <c r="Q27" s="198"/>
      <c r="R27" s="211">
        <f>L28+I28+F28+C28</f>
        <v>141</v>
      </c>
      <c r="S27" s="209" t="s">
        <v>0</v>
      </c>
      <c r="T27" s="212">
        <f>N28+K28+H28+E28</f>
        <v>185</v>
      </c>
      <c r="U27" s="204"/>
      <c r="V27" s="205"/>
      <c r="W27" s="374"/>
      <c r="AE27" s="6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30" customHeight="1" thickBot="1" x14ac:dyDescent="0.35">
      <c r="A28" s="115"/>
      <c r="B28" s="282"/>
      <c r="C28" s="232">
        <f>SUM(C25:C27)</f>
        <v>28</v>
      </c>
      <c r="D28" s="233" t="s">
        <v>0</v>
      </c>
      <c r="E28" s="234">
        <f>SUM(E25:E27)</f>
        <v>50</v>
      </c>
      <c r="F28" s="232">
        <f>SUM(F25:F27)</f>
        <v>36</v>
      </c>
      <c r="G28" s="233" t="s">
        <v>0</v>
      </c>
      <c r="H28" s="234">
        <f>SUM(H25:H27)</f>
        <v>43</v>
      </c>
      <c r="I28" s="232">
        <f>SUM(I25:I27)</f>
        <v>50</v>
      </c>
      <c r="J28" s="233" t="s">
        <v>0</v>
      </c>
      <c r="K28" s="234">
        <f>SUM(K25:K27)</f>
        <v>42</v>
      </c>
      <c r="L28" s="232">
        <f>SUM(L25:L27)</f>
        <v>27</v>
      </c>
      <c r="M28" s="233" t="s">
        <v>0</v>
      </c>
      <c r="N28" s="234">
        <f>SUM(N25:N27)</f>
        <v>50</v>
      </c>
      <c r="O28" s="213"/>
      <c r="P28" s="214"/>
      <c r="Q28" s="215"/>
      <c r="R28" s="219"/>
      <c r="S28" s="220"/>
      <c r="T28" s="221"/>
      <c r="U28" s="222"/>
      <c r="V28" s="223"/>
      <c r="W28" s="375"/>
      <c r="AE28" s="6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34.200000000000003" thickBot="1" x14ac:dyDescent="0.7"/>
    <row r="30" spans="1:47" ht="34.200000000000003" thickBot="1" x14ac:dyDescent="0.7">
      <c r="AA30" s="358" t="s">
        <v>10</v>
      </c>
      <c r="AB30" s="359"/>
      <c r="AC30" s="359"/>
      <c r="AD30" s="360" t="s">
        <v>1</v>
      </c>
      <c r="AE30" s="298"/>
      <c r="AF30" s="299"/>
      <c r="AG30" s="360" t="s">
        <v>7</v>
      </c>
      <c r="AH30" s="298"/>
      <c r="AI30" s="299"/>
      <c r="AJ30" s="360" t="s">
        <v>8</v>
      </c>
      <c r="AK30" s="298"/>
      <c r="AL30" s="299"/>
      <c r="AM30" s="360" t="s">
        <v>9</v>
      </c>
      <c r="AN30" s="298"/>
      <c r="AO30" s="299"/>
      <c r="AP30" s="360" t="s">
        <v>2</v>
      </c>
      <c r="AQ30" s="298"/>
      <c r="AR30" s="299"/>
      <c r="AS30" s="44" t="s">
        <v>33</v>
      </c>
      <c r="AT30" s="7" t="s">
        <v>27</v>
      </c>
      <c r="AU30" s="8" t="s">
        <v>28</v>
      </c>
    </row>
    <row r="31" spans="1:47" x14ac:dyDescent="0.65">
      <c r="AA31" s="377" t="s">
        <v>137</v>
      </c>
      <c r="AB31" s="118" t="s">
        <v>6</v>
      </c>
      <c r="AC31" s="376" t="s">
        <v>51</v>
      </c>
      <c r="AD31" s="106">
        <v>2</v>
      </c>
      <c r="AE31" s="53" t="s">
        <v>0</v>
      </c>
      <c r="AF31" s="107">
        <v>1</v>
      </c>
      <c r="AG31" s="106">
        <v>25</v>
      </c>
      <c r="AH31" s="53" t="s">
        <v>0</v>
      </c>
      <c r="AI31" s="107">
        <v>18</v>
      </c>
      <c r="AJ31" s="106">
        <v>19</v>
      </c>
      <c r="AK31" s="53" t="s">
        <v>0</v>
      </c>
      <c r="AL31" s="107">
        <v>25</v>
      </c>
      <c r="AM31" s="106">
        <v>15</v>
      </c>
      <c r="AN31" s="53" t="s">
        <v>0</v>
      </c>
      <c r="AO31" s="107">
        <v>11</v>
      </c>
      <c r="AP31" s="52">
        <f>AM31+AJ31+AG31</f>
        <v>59</v>
      </c>
      <c r="AQ31" s="53" t="s">
        <v>0</v>
      </c>
      <c r="AR31" s="54">
        <f>AO31+AL31+AI31</f>
        <v>54</v>
      </c>
      <c r="AS31" s="108"/>
      <c r="AT31" s="109">
        <v>1</v>
      </c>
      <c r="AU31" s="119" t="s">
        <v>122</v>
      </c>
    </row>
    <row r="32" spans="1:47" ht="34.200000000000003" thickBot="1" x14ac:dyDescent="0.7">
      <c r="AA32" s="125" t="s">
        <v>138</v>
      </c>
      <c r="AB32" s="122" t="s">
        <v>6</v>
      </c>
      <c r="AC32" s="129" t="s">
        <v>139</v>
      </c>
      <c r="AD32" s="120">
        <v>0</v>
      </c>
      <c r="AE32" s="61"/>
      <c r="AF32" s="121">
        <v>2</v>
      </c>
      <c r="AG32" s="120">
        <v>10</v>
      </c>
      <c r="AH32" s="61" t="s">
        <v>0</v>
      </c>
      <c r="AI32" s="121">
        <v>25</v>
      </c>
      <c r="AJ32" s="120">
        <v>19</v>
      </c>
      <c r="AK32" s="61" t="s">
        <v>0</v>
      </c>
      <c r="AL32" s="121">
        <v>25</v>
      </c>
      <c r="AM32" s="120"/>
      <c r="AN32" s="61" t="s">
        <v>0</v>
      </c>
      <c r="AO32" s="121"/>
      <c r="AP32" s="60">
        <f>AM32+AJ32+AG32</f>
        <v>29</v>
      </c>
      <c r="AQ32" s="61" t="s">
        <v>0</v>
      </c>
      <c r="AR32" s="62">
        <f>AO32+AL32+AI32</f>
        <v>50</v>
      </c>
      <c r="AS32" s="108"/>
      <c r="AT32" s="109">
        <v>4</v>
      </c>
      <c r="AU32" s="117" t="s">
        <v>120</v>
      </c>
    </row>
    <row r="33" spans="27:47" x14ac:dyDescent="0.65"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3"/>
      <c r="AT33" s="42"/>
      <c r="AU33" s="42"/>
    </row>
    <row r="34" spans="27:47" ht="34.200000000000003" thickBot="1" x14ac:dyDescent="0.7">
      <c r="AS34" s="3"/>
    </row>
    <row r="35" spans="27:47" ht="34.200000000000003" thickBot="1" x14ac:dyDescent="0.7">
      <c r="AA35" s="358" t="s">
        <v>11</v>
      </c>
      <c r="AB35" s="359"/>
      <c r="AC35" s="359"/>
      <c r="AD35" s="360" t="s">
        <v>1</v>
      </c>
      <c r="AE35" s="298"/>
      <c r="AF35" s="299"/>
      <c r="AG35" s="360" t="s">
        <v>7</v>
      </c>
      <c r="AH35" s="298"/>
      <c r="AI35" s="299"/>
      <c r="AJ35" s="360" t="s">
        <v>8</v>
      </c>
      <c r="AK35" s="298"/>
      <c r="AL35" s="299"/>
      <c r="AM35" s="360" t="s">
        <v>9</v>
      </c>
      <c r="AN35" s="298"/>
      <c r="AO35" s="299"/>
      <c r="AP35" s="360" t="s">
        <v>2</v>
      </c>
      <c r="AQ35" s="298"/>
      <c r="AR35" s="299"/>
      <c r="AS35" s="44" t="s">
        <v>33</v>
      </c>
      <c r="AT35" s="7" t="s">
        <v>27</v>
      </c>
      <c r="AU35" s="8" t="s">
        <v>28</v>
      </c>
    </row>
    <row r="36" spans="27:47" ht="34.200000000000003" thickBot="1" x14ac:dyDescent="0.7">
      <c r="AA36" s="123" t="s">
        <v>51</v>
      </c>
      <c r="AB36" s="99" t="s">
        <v>6</v>
      </c>
      <c r="AC36" s="130" t="s">
        <v>138</v>
      </c>
      <c r="AD36" s="98">
        <v>0</v>
      </c>
      <c r="AE36" s="99" t="s">
        <v>0</v>
      </c>
      <c r="AF36" s="100">
        <v>2</v>
      </c>
      <c r="AG36" s="98">
        <v>24</v>
      </c>
      <c r="AH36" s="99" t="s">
        <v>0</v>
      </c>
      <c r="AI36" s="100">
        <v>25</v>
      </c>
      <c r="AJ36" s="98">
        <v>24</v>
      </c>
      <c r="AK36" s="99" t="s">
        <v>0</v>
      </c>
      <c r="AL36" s="100">
        <v>25</v>
      </c>
      <c r="AM36" s="98"/>
      <c r="AN36" s="99" t="s">
        <v>0</v>
      </c>
      <c r="AO36" s="100"/>
      <c r="AP36" s="101">
        <f>AM36+AJ36+AG36</f>
        <v>48</v>
      </c>
      <c r="AQ36" s="99" t="s">
        <v>0</v>
      </c>
      <c r="AR36" s="102">
        <f>AO36+AL36+AI36</f>
        <v>50</v>
      </c>
      <c r="AS36" s="103"/>
      <c r="AT36" s="104">
        <v>4</v>
      </c>
      <c r="AU36" s="105" t="s">
        <v>122</v>
      </c>
    </row>
    <row r="37" spans="27:47" x14ac:dyDescent="0.65">
      <c r="AT37" s="3"/>
    </row>
    <row r="38" spans="27:47" ht="34.200000000000003" thickBot="1" x14ac:dyDescent="0.7"/>
    <row r="39" spans="27:47" ht="34.200000000000003" thickBot="1" x14ac:dyDescent="0.7">
      <c r="AA39" s="358" t="s">
        <v>12</v>
      </c>
      <c r="AB39" s="359"/>
      <c r="AC39" s="359"/>
      <c r="AD39" s="360" t="s">
        <v>1</v>
      </c>
      <c r="AE39" s="298"/>
      <c r="AF39" s="299"/>
      <c r="AG39" s="360" t="s">
        <v>7</v>
      </c>
      <c r="AH39" s="298"/>
      <c r="AI39" s="299"/>
      <c r="AJ39" s="360" t="s">
        <v>8</v>
      </c>
      <c r="AK39" s="298"/>
      <c r="AL39" s="299"/>
      <c r="AM39" s="360" t="s">
        <v>9</v>
      </c>
      <c r="AN39" s="298"/>
      <c r="AO39" s="299"/>
      <c r="AP39" s="360" t="s">
        <v>2</v>
      </c>
      <c r="AQ39" s="298"/>
      <c r="AR39" s="299"/>
      <c r="AS39" s="44" t="s">
        <v>33</v>
      </c>
      <c r="AT39" s="7" t="s">
        <v>27</v>
      </c>
      <c r="AU39" s="8" t="s">
        <v>28</v>
      </c>
    </row>
    <row r="40" spans="27:47" ht="34.200000000000003" thickBot="1" x14ac:dyDescent="0.7">
      <c r="AA40" s="384" t="s">
        <v>137</v>
      </c>
      <c r="AB40" s="99" t="s">
        <v>6</v>
      </c>
      <c r="AC40" s="382" t="s">
        <v>139</v>
      </c>
      <c r="AD40" s="98">
        <v>2</v>
      </c>
      <c r="AE40" s="99" t="s">
        <v>0</v>
      </c>
      <c r="AF40" s="100">
        <v>1</v>
      </c>
      <c r="AG40" s="98">
        <v>25</v>
      </c>
      <c r="AH40" s="99" t="s">
        <v>0</v>
      </c>
      <c r="AI40" s="100">
        <v>19</v>
      </c>
      <c r="AJ40" s="98">
        <v>18</v>
      </c>
      <c r="AK40" s="99" t="s">
        <v>0</v>
      </c>
      <c r="AL40" s="100">
        <v>25</v>
      </c>
      <c r="AM40" s="98">
        <v>15</v>
      </c>
      <c r="AN40" s="99" t="s">
        <v>0</v>
      </c>
      <c r="AO40" s="100">
        <v>14</v>
      </c>
      <c r="AP40" s="101">
        <f>AM40+AJ40+AG40</f>
        <v>58</v>
      </c>
      <c r="AQ40" s="99" t="s">
        <v>0</v>
      </c>
      <c r="AR40" s="102">
        <f>AO40+AL40+AI40</f>
        <v>58</v>
      </c>
      <c r="AS40" s="103"/>
      <c r="AT40" s="104">
        <v>5</v>
      </c>
      <c r="AU40" s="105" t="s">
        <v>141</v>
      </c>
    </row>
  </sheetData>
  <mergeCells count="56">
    <mergeCell ref="AP39:AR39"/>
    <mergeCell ref="AA39:AC39"/>
    <mergeCell ref="AD39:AF39"/>
    <mergeCell ref="AG39:AI39"/>
    <mergeCell ref="AJ39:AL39"/>
    <mergeCell ref="AM39:AO39"/>
    <mergeCell ref="AA30:AC30"/>
    <mergeCell ref="W19:W23"/>
    <mergeCell ref="W9:W13"/>
    <mergeCell ref="W14:W18"/>
    <mergeCell ref="W4:W8"/>
    <mergeCell ref="W24:W28"/>
    <mergeCell ref="AD30:AF30"/>
    <mergeCell ref="AG30:AI30"/>
    <mergeCell ref="AJ30:AL30"/>
    <mergeCell ref="AM30:AO30"/>
    <mergeCell ref="AP30:AR30"/>
    <mergeCell ref="AA35:AC35"/>
    <mergeCell ref="AD35:AF35"/>
    <mergeCell ref="AG35:AI35"/>
    <mergeCell ref="AJ35:AL35"/>
    <mergeCell ref="AM35:AO35"/>
    <mergeCell ref="AJ25:AL25"/>
    <mergeCell ref="AM25:AO25"/>
    <mergeCell ref="AP25:AR25"/>
    <mergeCell ref="AG25:AI25"/>
    <mergeCell ref="AP35:AR35"/>
    <mergeCell ref="B24:B28"/>
    <mergeCell ref="AS25:AU25"/>
    <mergeCell ref="I2:K3"/>
    <mergeCell ref="L2:N3"/>
    <mergeCell ref="O2:Q3"/>
    <mergeCell ref="R2:T2"/>
    <mergeCell ref="R3:T3"/>
    <mergeCell ref="AG17:AI17"/>
    <mergeCell ref="AJ17:AL17"/>
    <mergeCell ref="AM17:AO17"/>
    <mergeCell ref="B9:B13"/>
    <mergeCell ref="AJ2:AL2"/>
    <mergeCell ref="AM2:AO2"/>
    <mergeCell ref="B4:B8"/>
    <mergeCell ref="AD2:AF2"/>
    <mergeCell ref="AG2:AI2"/>
    <mergeCell ref="B1:T1"/>
    <mergeCell ref="AP17:AR17"/>
    <mergeCell ref="AS17:AU17"/>
    <mergeCell ref="AG22:AI22"/>
    <mergeCell ref="AJ22:AL22"/>
    <mergeCell ref="AM22:AO22"/>
    <mergeCell ref="AP22:AR22"/>
    <mergeCell ref="AS22:AU22"/>
    <mergeCell ref="B2:B3"/>
    <mergeCell ref="C2:E3"/>
    <mergeCell ref="F2:H3"/>
    <mergeCell ref="B19:B23"/>
    <mergeCell ref="B14:B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0D50-C2E7-477B-80AC-C01826C86C32}">
  <dimension ref="A1:AU28"/>
  <sheetViews>
    <sheetView topLeftCell="A7" zoomScale="50" zoomScaleNormal="50" workbookViewId="0">
      <selection activeCell="AA22" sqref="AA22"/>
    </sheetView>
  </sheetViews>
  <sheetFormatPr defaultRowHeight="33.6" x14ac:dyDescent="0.65"/>
  <cols>
    <col min="1" max="1" width="8.88671875" style="116"/>
    <col min="2" max="2" width="28.6640625" style="110" customWidth="1"/>
    <col min="22" max="22" width="10.33203125" customWidth="1"/>
    <col min="23" max="23" width="13.44140625" customWidth="1"/>
    <col min="26" max="26" width="14" customWidth="1"/>
    <col min="27" max="27" width="36.88671875" customWidth="1"/>
    <col min="29" max="29" width="34.6640625" customWidth="1"/>
    <col min="31" max="31" width="5.88671875" customWidth="1"/>
    <col min="34" max="34" width="6.33203125" customWidth="1"/>
    <col min="37" max="37" width="4.5546875" customWidth="1"/>
    <col min="40" max="40" width="4" customWidth="1"/>
    <col min="43" max="43" width="4.33203125" customWidth="1"/>
    <col min="45" max="45" width="16.44140625" customWidth="1"/>
    <col min="46" max="46" width="11.44140625" customWidth="1"/>
    <col min="47" max="47" width="20.33203125" customWidth="1"/>
  </cols>
  <sheetData>
    <row r="1" spans="1:47" ht="39" customHeight="1" thickBot="1" x14ac:dyDescent="0.7">
      <c r="A1"/>
      <c r="B1" s="276" t="s">
        <v>107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  <c r="AO1" s="3"/>
    </row>
    <row r="2" spans="1:47" ht="30" customHeight="1" thickBot="1" x14ac:dyDescent="0.4">
      <c r="A2" s="162"/>
      <c r="B2" s="300" t="s">
        <v>96</v>
      </c>
      <c r="C2" s="302" t="str">
        <f>B4</f>
        <v>Raškovice U18</v>
      </c>
      <c r="D2" s="284"/>
      <c r="E2" s="285"/>
      <c r="F2" s="283" t="str">
        <f>B9</f>
        <v>TJ Sokol Vratimov</v>
      </c>
      <c r="G2" s="284"/>
      <c r="H2" s="285"/>
      <c r="I2" s="283" t="str">
        <f>B14</f>
        <v>Třebíč</v>
      </c>
      <c r="J2" s="284"/>
      <c r="K2" s="285"/>
      <c r="L2" s="283" t="str">
        <f>B19</f>
        <v>Nový Jičín B</v>
      </c>
      <c r="M2" s="284"/>
      <c r="N2" s="285"/>
      <c r="O2" s="283" t="str">
        <f>B24</f>
        <v xml:space="preserve">TJ Sokol Frýdek-Místek D
</v>
      </c>
      <c r="P2" s="284"/>
      <c r="Q2" s="289"/>
      <c r="R2" s="291" t="s">
        <v>1</v>
      </c>
      <c r="S2" s="292"/>
      <c r="T2" s="293"/>
      <c r="U2" s="163" t="s">
        <v>3</v>
      </c>
      <c r="V2" s="163" t="s">
        <v>4</v>
      </c>
      <c r="W2" s="163" t="s">
        <v>5</v>
      </c>
      <c r="Y2" s="6"/>
      <c r="Z2" s="64" t="s">
        <v>31</v>
      </c>
      <c r="AA2" s="164" t="s">
        <v>114</v>
      </c>
      <c r="AB2" s="165"/>
      <c r="AC2" s="165"/>
      <c r="AD2" s="297" t="s">
        <v>1</v>
      </c>
      <c r="AE2" s="298"/>
      <c r="AF2" s="299"/>
      <c r="AG2" s="297" t="s">
        <v>7</v>
      </c>
      <c r="AH2" s="298"/>
      <c r="AI2" s="299"/>
      <c r="AJ2" s="297" t="s">
        <v>8</v>
      </c>
      <c r="AK2" s="298"/>
      <c r="AL2" s="299"/>
      <c r="AM2" s="297" t="s">
        <v>9</v>
      </c>
      <c r="AN2" s="298"/>
      <c r="AO2" s="299"/>
      <c r="AP2" s="166" t="s">
        <v>2</v>
      </c>
      <c r="AQ2" s="167"/>
      <c r="AR2" s="168"/>
      <c r="AS2" s="169" t="s">
        <v>32</v>
      </c>
      <c r="AT2" s="170"/>
      <c r="AU2" s="171" t="s">
        <v>28</v>
      </c>
    </row>
    <row r="3" spans="1:47" ht="30" customHeight="1" thickBot="1" x14ac:dyDescent="0.4">
      <c r="A3" s="162"/>
      <c r="B3" s="301"/>
      <c r="C3" s="303"/>
      <c r="D3" s="287"/>
      <c r="E3" s="288"/>
      <c r="F3" s="286"/>
      <c r="G3" s="287"/>
      <c r="H3" s="288"/>
      <c r="I3" s="286"/>
      <c r="J3" s="287"/>
      <c r="K3" s="288"/>
      <c r="L3" s="286"/>
      <c r="M3" s="287"/>
      <c r="N3" s="288"/>
      <c r="O3" s="286"/>
      <c r="P3" s="287"/>
      <c r="Q3" s="290"/>
      <c r="R3" s="294" t="s">
        <v>2</v>
      </c>
      <c r="S3" s="295"/>
      <c r="T3" s="296"/>
      <c r="U3" s="172"/>
      <c r="V3" s="172"/>
      <c r="W3" s="172"/>
      <c r="Y3" s="173" t="s">
        <v>81</v>
      </c>
      <c r="Z3" s="174" t="s">
        <v>14</v>
      </c>
      <c r="AA3" s="11" t="str">
        <f>B9</f>
        <v>TJ Sokol Vratimov</v>
      </c>
      <c r="AB3" s="9" t="s">
        <v>6</v>
      </c>
      <c r="AC3" s="10" t="str">
        <f>B24</f>
        <v xml:space="preserve">TJ Sokol Frýdek-Místek D
</v>
      </c>
      <c r="AD3" s="175">
        <v>1</v>
      </c>
      <c r="AE3" s="9" t="s">
        <v>0</v>
      </c>
      <c r="AF3" s="176">
        <v>1</v>
      </c>
      <c r="AG3" s="175">
        <v>25</v>
      </c>
      <c r="AH3" s="9" t="s">
        <v>0</v>
      </c>
      <c r="AI3" s="176">
        <v>23</v>
      </c>
      <c r="AJ3" s="175">
        <v>14</v>
      </c>
      <c r="AK3" s="9" t="s">
        <v>0</v>
      </c>
      <c r="AL3" s="176">
        <v>25</v>
      </c>
      <c r="AM3" s="175"/>
      <c r="AN3" s="9" t="s">
        <v>0</v>
      </c>
      <c r="AO3" s="176"/>
      <c r="AP3" s="11">
        <f>SUM(AJ3,AG3)</f>
        <v>39</v>
      </c>
      <c r="AQ3" s="9" t="s">
        <v>0</v>
      </c>
      <c r="AR3" s="10">
        <f>SUM(AI3,AL3)</f>
        <v>48</v>
      </c>
      <c r="AS3" s="177">
        <v>0.39583333333333331</v>
      </c>
      <c r="AT3" s="178">
        <v>1</v>
      </c>
      <c r="AU3" s="179" t="s">
        <v>116</v>
      </c>
    </row>
    <row r="4" spans="1:47" ht="30" customHeight="1" thickBot="1" x14ac:dyDescent="0.4">
      <c r="A4" s="115"/>
      <c r="B4" s="280" t="str">
        <f>U18Z!B5</f>
        <v>Raškovice U18</v>
      </c>
      <c r="C4" s="180"/>
      <c r="D4" s="181"/>
      <c r="E4" s="182"/>
      <c r="F4" s="183">
        <f>AD5</f>
        <v>2</v>
      </c>
      <c r="G4" s="184" t="s">
        <v>0</v>
      </c>
      <c r="H4" s="185">
        <f>AF5</f>
        <v>0</v>
      </c>
      <c r="I4" s="183">
        <f>AF8</f>
        <v>2</v>
      </c>
      <c r="J4" s="184" t="s">
        <v>0</v>
      </c>
      <c r="K4" s="185">
        <f>AD8</f>
        <v>0</v>
      </c>
      <c r="L4" s="183">
        <f>AD9</f>
        <v>2</v>
      </c>
      <c r="M4" s="184" t="s">
        <v>0</v>
      </c>
      <c r="N4" s="185">
        <f>AF9</f>
        <v>0</v>
      </c>
      <c r="O4" s="183">
        <f>AF11</f>
        <v>2</v>
      </c>
      <c r="P4" s="184" t="s">
        <v>0</v>
      </c>
      <c r="Q4" s="185">
        <f>AD11</f>
        <v>0</v>
      </c>
      <c r="R4" s="186">
        <f>F4+I4+L4+O4</f>
        <v>8</v>
      </c>
      <c r="S4" s="187" t="s">
        <v>0</v>
      </c>
      <c r="T4" s="188">
        <f>H4+K4+N4+Q4</f>
        <v>0</v>
      </c>
      <c r="U4" s="189">
        <f>R4</f>
        <v>8</v>
      </c>
      <c r="V4" s="190">
        <f>R7/T7</f>
        <v>1.4925373134328359</v>
      </c>
      <c r="W4" s="190"/>
      <c r="Y4" s="173" t="s">
        <v>82</v>
      </c>
      <c r="Z4" s="191" t="s">
        <v>15</v>
      </c>
      <c r="AA4" s="12" t="str">
        <f>B14</f>
        <v>Třebíč</v>
      </c>
      <c r="AB4" s="22" t="s">
        <v>6</v>
      </c>
      <c r="AC4" s="21" t="str">
        <f>B19</f>
        <v>Nový Jičín B</v>
      </c>
      <c r="AD4" s="192">
        <v>2</v>
      </c>
      <c r="AE4" s="22" t="s">
        <v>0</v>
      </c>
      <c r="AF4" s="193">
        <v>0</v>
      </c>
      <c r="AG4" s="192">
        <v>25</v>
      </c>
      <c r="AH4" s="22" t="s">
        <v>0</v>
      </c>
      <c r="AI4" s="193">
        <v>22</v>
      </c>
      <c r="AJ4" s="192">
        <v>25</v>
      </c>
      <c r="AK4" s="22" t="s">
        <v>0</v>
      </c>
      <c r="AL4" s="193">
        <v>13</v>
      </c>
      <c r="AM4" s="192"/>
      <c r="AN4" s="22" t="s">
        <v>0</v>
      </c>
      <c r="AO4" s="193"/>
      <c r="AP4" s="11">
        <f t="shared" ref="AP4:AP12" si="0">SUM(AJ4,AG4)</f>
        <v>50</v>
      </c>
      <c r="AQ4" s="22" t="s">
        <v>0</v>
      </c>
      <c r="AR4" s="10">
        <f t="shared" ref="AR4:AR12" si="1">SUM(AI4,AL4)</f>
        <v>35</v>
      </c>
      <c r="AS4" s="177">
        <v>0.39583333333333331</v>
      </c>
      <c r="AT4" s="194">
        <v>4</v>
      </c>
      <c r="AU4" s="195" t="s">
        <v>119</v>
      </c>
    </row>
    <row r="5" spans="1:47" ht="30" customHeight="1" x14ac:dyDescent="0.35">
      <c r="A5" s="115"/>
      <c r="B5" s="281"/>
      <c r="C5" s="196"/>
      <c r="D5" s="197"/>
      <c r="E5" s="198"/>
      <c r="F5" s="199">
        <f>AG5</f>
        <v>25</v>
      </c>
      <c r="G5" s="200" t="s">
        <v>0</v>
      </c>
      <c r="H5" s="201">
        <f>AI5</f>
        <v>16</v>
      </c>
      <c r="I5" s="199">
        <f>AI8</f>
        <v>25</v>
      </c>
      <c r="J5" s="202" t="s">
        <v>0</v>
      </c>
      <c r="K5" s="201">
        <f>AG8</f>
        <v>12</v>
      </c>
      <c r="L5" s="199">
        <f>AG9</f>
        <v>25</v>
      </c>
      <c r="M5" s="200" t="s">
        <v>0</v>
      </c>
      <c r="N5" s="201">
        <f>AI9</f>
        <v>23</v>
      </c>
      <c r="O5" s="199">
        <f>AI11</f>
        <v>25</v>
      </c>
      <c r="P5" s="200" t="s">
        <v>0</v>
      </c>
      <c r="Q5" s="201">
        <f>AG11</f>
        <v>8</v>
      </c>
      <c r="R5" s="199" t="s">
        <v>83</v>
      </c>
      <c r="S5" s="202"/>
      <c r="T5" s="203"/>
      <c r="U5" s="204"/>
      <c r="V5" s="205"/>
      <c r="W5" s="205"/>
      <c r="Y5" s="173" t="s">
        <v>84</v>
      </c>
      <c r="Z5" s="191" t="s">
        <v>16</v>
      </c>
      <c r="AA5" s="12" t="str">
        <f>B4</f>
        <v>Raškovice U18</v>
      </c>
      <c r="AB5" s="22" t="s">
        <v>6</v>
      </c>
      <c r="AC5" s="21" t="str">
        <f>B9</f>
        <v>TJ Sokol Vratimov</v>
      </c>
      <c r="AD5" s="192">
        <v>2</v>
      </c>
      <c r="AE5" s="22" t="s">
        <v>0</v>
      </c>
      <c r="AF5" s="193">
        <v>0</v>
      </c>
      <c r="AG5" s="192">
        <v>25</v>
      </c>
      <c r="AH5" s="22" t="s">
        <v>0</v>
      </c>
      <c r="AI5" s="193">
        <v>16</v>
      </c>
      <c r="AJ5" s="192">
        <v>25</v>
      </c>
      <c r="AK5" s="22" t="s">
        <v>0</v>
      </c>
      <c r="AL5" s="193">
        <v>23</v>
      </c>
      <c r="AM5" s="192"/>
      <c r="AN5" s="22" t="s">
        <v>0</v>
      </c>
      <c r="AO5" s="193"/>
      <c r="AP5" s="11">
        <f t="shared" si="0"/>
        <v>50</v>
      </c>
      <c r="AQ5" s="22" t="s">
        <v>0</v>
      </c>
      <c r="AR5" s="10">
        <f t="shared" si="1"/>
        <v>39</v>
      </c>
      <c r="AS5" s="177">
        <v>0.42708333333333331</v>
      </c>
      <c r="AT5" s="194">
        <v>1</v>
      </c>
      <c r="AU5" s="195" t="s">
        <v>118</v>
      </c>
    </row>
    <row r="6" spans="1:47" ht="30" customHeight="1" x14ac:dyDescent="0.35">
      <c r="A6" s="115"/>
      <c r="B6" s="281"/>
      <c r="C6" s="196"/>
      <c r="D6" s="197"/>
      <c r="E6" s="198"/>
      <c r="F6" s="206">
        <f>AJ5</f>
        <v>25</v>
      </c>
      <c r="G6" s="207" t="s">
        <v>0</v>
      </c>
      <c r="H6" s="208">
        <f>AL5</f>
        <v>23</v>
      </c>
      <c r="I6" s="206">
        <f>AL8</f>
        <v>25</v>
      </c>
      <c r="J6" s="209" t="s">
        <v>0</v>
      </c>
      <c r="K6" s="208">
        <f>AJ8</f>
        <v>12</v>
      </c>
      <c r="L6" s="199">
        <f>AJ9</f>
        <v>25</v>
      </c>
      <c r="M6" s="207" t="s">
        <v>0</v>
      </c>
      <c r="N6" s="208">
        <f>AL9</f>
        <v>18</v>
      </c>
      <c r="O6" s="206">
        <f>AL11</f>
        <v>25</v>
      </c>
      <c r="P6" s="207" t="s">
        <v>0</v>
      </c>
      <c r="Q6" s="208">
        <f>AJ11</f>
        <v>22</v>
      </c>
      <c r="S6" s="200"/>
      <c r="T6" s="201"/>
      <c r="U6" s="204"/>
      <c r="V6" s="205"/>
      <c r="W6" s="210">
        <v>1</v>
      </c>
      <c r="Y6" s="173" t="s">
        <v>85</v>
      </c>
      <c r="Z6" s="191" t="s">
        <v>17</v>
      </c>
      <c r="AA6" s="12" t="str">
        <f>B24</f>
        <v xml:space="preserve">TJ Sokol Frýdek-Místek D
</v>
      </c>
      <c r="AB6" s="22" t="s">
        <v>6</v>
      </c>
      <c r="AC6" s="21" t="str">
        <f>B14</f>
        <v>Třebíč</v>
      </c>
      <c r="AD6" s="192">
        <v>0</v>
      </c>
      <c r="AE6" s="22" t="s">
        <v>0</v>
      </c>
      <c r="AF6" s="193">
        <v>2</v>
      </c>
      <c r="AG6" s="192">
        <v>24</v>
      </c>
      <c r="AH6" s="22" t="s">
        <v>0</v>
      </c>
      <c r="AI6" s="193">
        <v>25</v>
      </c>
      <c r="AJ6" s="192">
        <v>15</v>
      </c>
      <c r="AK6" s="22" t="s">
        <v>0</v>
      </c>
      <c r="AL6" s="193">
        <v>25</v>
      </c>
      <c r="AM6" s="192"/>
      <c r="AN6" s="22" t="s">
        <v>0</v>
      </c>
      <c r="AO6" s="193"/>
      <c r="AP6" s="11">
        <f t="shared" si="0"/>
        <v>39</v>
      </c>
      <c r="AQ6" s="22" t="s">
        <v>0</v>
      </c>
      <c r="AR6" s="10">
        <f t="shared" si="1"/>
        <v>50</v>
      </c>
      <c r="AS6" s="177">
        <v>0.42708333333333331</v>
      </c>
      <c r="AT6" s="194">
        <v>1</v>
      </c>
      <c r="AU6" s="195" t="s">
        <v>123</v>
      </c>
    </row>
    <row r="7" spans="1:47" ht="30" customHeight="1" thickBot="1" x14ac:dyDescent="0.4">
      <c r="A7" s="115"/>
      <c r="B7" s="281"/>
      <c r="C7" s="196"/>
      <c r="D7" s="197"/>
      <c r="E7" s="198"/>
      <c r="F7" s="211">
        <f>AM5</f>
        <v>0</v>
      </c>
      <c r="G7" s="209" t="s">
        <v>0</v>
      </c>
      <c r="H7" s="212">
        <f>AO5</f>
        <v>0</v>
      </c>
      <c r="I7" s="211">
        <f>AO8</f>
        <v>0</v>
      </c>
      <c r="J7" s="209" t="s">
        <v>0</v>
      </c>
      <c r="K7" s="212">
        <f>AM8</f>
        <v>0</v>
      </c>
      <c r="L7" s="211">
        <f>AM10</f>
        <v>0</v>
      </c>
      <c r="M7" s="209" t="s">
        <v>0</v>
      </c>
      <c r="N7" s="212">
        <f>AO10</f>
        <v>0</v>
      </c>
      <c r="O7" s="211"/>
      <c r="P7" s="209" t="s">
        <v>0</v>
      </c>
      <c r="Q7" s="212">
        <f>AM11</f>
        <v>0</v>
      </c>
      <c r="R7" s="211">
        <f>F8+I8+L8+O8</f>
        <v>200</v>
      </c>
      <c r="S7" s="209" t="s">
        <v>0</v>
      </c>
      <c r="T7" s="212">
        <f>H8+K8+N8+Q8</f>
        <v>134</v>
      </c>
      <c r="U7" s="204"/>
      <c r="V7" s="205"/>
      <c r="W7" s="205"/>
      <c r="Y7" s="173" t="s">
        <v>86</v>
      </c>
      <c r="Z7" s="191" t="s">
        <v>18</v>
      </c>
      <c r="AA7" s="12" t="str">
        <f>B19</f>
        <v>Nový Jičín B</v>
      </c>
      <c r="AB7" s="22" t="s">
        <v>6</v>
      </c>
      <c r="AC7" s="21" t="str">
        <f>B24</f>
        <v xml:space="preserve">TJ Sokol Frýdek-Místek D
</v>
      </c>
      <c r="AD7" s="192">
        <v>1</v>
      </c>
      <c r="AE7" s="22" t="s">
        <v>0</v>
      </c>
      <c r="AF7" s="193">
        <v>1</v>
      </c>
      <c r="AG7" s="192">
        <v>25</v>
      </c>
      <c r="AH7" s="22" t="s">
        <v>0</v>
      </c>
      <c r="AI7" s="193">
        <v>21</v>
      </c>
      <c r="AJ7" s="192">
        <v>19</v>
      </c>
      <c r="AK7" s="22" t="s">
        <v>0</v>
      </c>
      <c r="AL7" s="193">
        <v>25</v>
      </c>
      <c r="AM7" s="192"/>
      <c r="AN7" s="22" t="s">
        <v>0</v>
      </c>
      <c r="AO7" s="193"/>
      <c r="AP7" s="11">
        <f t="shared" si="0"/>
        <v>44</v>
      </c>
      <c r="AQ7" s="22" t="s">
        <v>0</v>
      </c>
      <c r="AR7" s="10">
        <f t="shared" si="1"/>
        <v>46</v>
      </c>
      <c r="AS7" s="177">
        <v>0.45833333333333331</v>
      </c>
      <c r="AT7" s="194">
        <v>1</v>
      </c>
      <c r="AU7" s="195" t="s">
        <v>121</v>
      </c>
    </row>
    <row r="8" spans="1:47" ht="30" customHeight="1" thickBot="1" x14ac:dyDescent="0.4">
      <c r="A8" s="115"/>
      <c r="B8" s="282"/>
      <c r="C8" s="213"/>
      <c r="D8" s="214"/>
      <c r="E8" s="215"/>
      <c r="F8" s="216">
        <f>SUM(F5:F7)</f>
        <v>50</v>
      </c>
      <c r="G8" s="217" t="s">
        <v>0</v>
      </c>
      <c r="H8" s="218">
        <f>SUM(H5:H7)</f>
        <v>39</v>
      </c>
      <c r="I8" s="216">
        <f>SUM(I5:I7)</f>
        <v>50</v>
      </c>
      <c r="J8" s="217" t="s">
        <v>0</v>
      </c>
      <c r="K8" s="218">
        <f>SUM(K5:K7)</f>
        <v>24</v>
      </c>
      <c r="L8" s="216">
        <f>SUM(L5:L7)</f>
        <v>50</v>
      </c>
      <c r="M8" s="217" t="s">
        <v>0</v>
      </c>
      <c r="N8" s="218">
        <f>SUM(N5:N7)</f>
        <v>41</v>
      </c>
      <c r="O8" s="216">
        <f>SUM(O5,O6,O7)</f>
        <v>50</v>
      </c>
      <c r="P8" s="217" t="s">
        <v>0</v>
      </c>
      <c r="Q8" s="218">
        <f>SUM(Q5:Q7)</f>
        <v>30</v>
      </c>
      <c r="R8" s="219"/>
      <c r="S8" s="220"/>
      <c r="T8" s="221"/>
      <c r="U8" s="222"/>
      <c r="V8" s="223"/>
      <c r="W8" s="223"/>
      <c r="Y8" s="173" t="s">
        <v>87</v>
      </c>
      <c r="Z8" s="191" t="s">
        <v>19</v>
      </c>
      <c r="AA8" s="12" t="str">
        <f>B14</f>
        <v>Třebíč</v>
      </c>
      <c r="AB8" s="22" t="s">
        <v>6</v>
      </c>
      <c r="AC8" s="21" t="str">
        <f>B4</f>
        <v>Raškovice U18</v>
      </c>
      <c r="AD8" s="192">
        <v>0</v>
      </c>
      <c r="AE8" s="22" t="s">
        <v>0</v>
      </c>
      <c r="AF8" s="193">
        <v>2</v>
      </c>
      <c r="AG8" s="192">
        <v>12</v>
      </c>
      <c r="AH8" s="22" t="s">
        <v>0</v>
      </c>
      <c r="AI8" s="193">
        <v>25</v>
      </c>
      <c r="AJ8" s="192">
        <v>12</v>
      </c>
      <c r="AK8" s="22" t="s">
        <v>0</v>
      </c>
      <c r="AL8" s="193">
        <v>25</v>
      </c>
      <c r="AM8" s="192"/>
      <c r="AN8" s="22" t="s">
        <v>0</v>
      </c>
      <c r="AO8" s="193"/>
      <c r="AP8" s="11">
        <f t="shared" si="0"/>
        <v>24</v>
      </c>
      <c r="AQ8" s="22" t="s">
        <v>0</v>
      </c>
      <c r="AR8" s="10">
        <f t="shared" si="1"/>
        <v>50</v>
      </c>
      <c r="AS8" s="177">
        <v>0.45833333333333331</v>
      </c>
      <c r="AT8" s="194">
        <v>4</v>
      </c>
      <c r="AU8" s="195" t="s">
        <v>117</v>
      </c>
    </row>
    <row r="9" spans="1:47" ht="30" customHeight="1" thickBot="1" x14ac:dyDescent="0.4">
      <c r="A9" s="115"/>
      <c r="B9" s="280" t="str">
        <f>U18Z!B7</f>
        <v>TJ Sokol Vratimov</v>
      </c>
      <c r="C9" s="183">
        <f>H4</f>
        <v>0</v>
      </c>
      <c r="D9" s="184" t="s">
        <v>0</v>
      </c>
      <c r="E9" s="185">
        <f>F4</f>
        <v>2</v>
      </c>
      <c r="F9" s="180"/>
      <c r="G9" s="181"/>
      <c r="H9" s="182"/>
      <c r="I9" s="183">
        <f>AD10</f>
        <v>0</v>
      </c>
      <c r="J9" s="184" t="s">
        <v>0</v>
      </c>
      <c r="K9" s="185">
        <f>AF10</f>
        <v>2</v>
      </c>
      <c r="L9" s="183">
        <f>AF12</f>
        <v>1</v>
      </c>
      <c r="M9" s="184" t="s">
        <v>0</v>
      </c>
      <c r="N9" s="185">
        <f>AD12</f>
        <v>1</v>
      </c>
      <c r="O9" s="183">
        <f>AD3</f>
        <v>1</v>
      </c>
      <c r="P9" s="184" t="s">
        <v>0</v>
      </c>
      <c r="Q9" s="185">
        <f>AF3</f>
        <v>1</v>
      </c>
      <c r="R9" s="186">
        <f>O9+L9+I9+C9</f>
        <v>2</v>
      </c>
      <c r="S9" s="187" t="s">
        <v>0</v>
      </c>
      <c r="T9" s="188">
        <f>Q9+N9+K9+E9</f>
        <v>6</v>
      </c>
      <c r="U9" s="189">
        <f>R9</f>
        <v>2</v>
      </c>
      <c r="V9" s="190">
        <f>R12/T12</f>
        <v>0.81151832460732987</v>
      </c>
      <c r="W9" s="190"/>
      <c r="Y9" s="173" t="s">
        <v>88</v>
      </c>
      <c r="Z9" s="191" t="s">
        <v>20</v>
      </c>
      <c r="AA9" s="12" t="str">
        <f>B4</f>
        <v>Raškovice U18</v>
      </c>
      <c r="AB9" s="22" t="s">
        <v>6</v>
      </c>
      <c r="AC9" s="21" t="str">
        <f>B19</f>
        <v>Nový Jičín B</v>
      </c>
      <c r="AD9" s="192">
        <v>2</v>
      </c>
      <c r="AE9" s="22" t="s">
        <v>0</v>
      </c>
      <c r="AF9" s="193">
        <v>0</v>
      </c>
      <c r="AG9" s="192">
        <v>25</v>
      </c>
      <c r="AH9" s="22" t="s">
        <v>0</v>
      </c>
      <c r="AI9" s="193">
        <v>23</v>
      </c>
      <c r="AJ9" s="192">
        <v>25</v>
      </c>
      <c r="AK9" s="22" t="s">
        <v>0</v>
      </c>
      <c r="AL9" s="193">
        <v>18</v>
      </c>
      <c r="AM9" s="192"/>
      <c r="AN9" s="22" t="s">
        <v>0</v>
      </c>
      <c r="AO9" s="193"/>
      <c r="AP9" s="11">
        <f t="shared" si="0"/>
        <v>50</v>
      </c>
      <c r="AQ9" s="22" t="s">
        <v>0</v>
      </c>
      <c r="AR9" s="10">
        <f t="shared" si="1"/>
        <v>41</v>
      </c>
      <c r="AS9" s="224">
        <v>0.48958333333333331</v>
      </c>
      <c r="AT9" s="194">
        <v>4</v>
      </c>
      <c r="AU9" s="195" t="s">
        <v>122</v>
      </c>
    </row>
    <row r="10" spans="1:47" ht="30" customHeight="1" x14ac:dyDescent="0.35">
      <c r="A10" s="115"/>
      <c r="B10" s="281"/>
      <c r="C10" s="199">
        <f>H5</f>
        <v>16</v>
      </c>
      <c r="D10" s="200" t="s">
        <v>0</v>
      </c>
      <c r="E10" s="201">
        <f>F5</f>
        <v>25</v>
      </c>
      <c r="F10" s="196"/>
      <c r="G10" s="197"/>
      <c r="H10" s="198"/>
      <c r="I10" s="199">
        <f>AG10</f>
        <v>18</v>
      </c>
      <c r="J10" s="202" t="s">
        <v>0</v>
      </c>
      <c r="K10" s="201">
        <f>AI10</f>
        <v>25</v>
      </c>
      <c r="L10" s="199">
        <f>AI12</f>
        <v>25</v>
      </c>
      <c r="M10" s="200" t="s">
        <v>0</v>
      </c>
      <c r="N10" s="201">
        <f>AG12</f>
        <v>18</v>
      </c>
      <c r="O10" s="199">
        <f>AG3</f>
        <v>25</v>
      </c>
      <c r="P10" s="200" t="s">
        <v>0</v>
      </c>
      <c r="Q10" s="201">
        <f>AI3</f>
        <v>23</v>
      </c>
      <c r="R10" s="225"/>
      <c r="S10" s="202"/>
      <c r="T10" s="203"/>
      <c r="U10" s="204"/>
      <c r="V10" s="205"/>
      <c r="W10" s="210"/>
      <c r="Y10" s="173" t="s">
        <v>89</v>
      </c>
      <c r="Z10" s="191" t="s">
        <v>21</v>
      </c>
      <c r="AA10" s="12" t="str">
        <f>B9</f>
        <v>TJ Sokol Vratimov</v>
      </c>
      <c r="AB10" s="22" t="s">
        <v>6</v>
      </c>
      <c r="AC10" s="21" t="str">
        <f>B14</f>
        <v>Třebíč</v>
      </c>
      <c r="AD10" s="192">
        <v>0</v>
      </c>
      <c r="AE10" s="22" t="s">
        <v>0</v>
      </c>
      <c r="AF10" s="193">
        <v>2</v>
      </c>
      <c r="AG10" s="192">
        <v>18</v>
      </c>
      <c r="AH10" s="22" t="s">
        <v>0</v>
      </c>
      <c r="AI10" s="193">
        <v>25</v>
      </c>
      <c r="AJ10" s="192">
        <v>17</v>
      </c>
      <c r="AK10" s="22" t="s">
        <v>0</v>
      </c>
      <c r="AL10" s="193">
        <v>25</v>
      </c>
      <c r="AM10" s="192"/>
      <c r="AN10" s="22" t="s">
        <v>0</v>
      </c>
      <c r="AO10" s="193"/>
      <c r="AP10" s="11">
        <f t="shared" si="0"/>
        <v>35</v>
      </c>
      <c r="AQ10" s="22" t="s">
        <v>0</v>
      </c>
      <c r="AR10" s="10">
        <f t="shared" si="1"/>
        <v>50</v>
      </c>
      <c r="AS10" s="224">
        <v>0.48958333333333331</v>
      </c>
      <c r="AT10" s="194">
        <v>1</v>
      </c>
      <c r="AU10" s="195" t="s">
        <v>124</v>
      </c>
    </row>
    <row r="11" spans="1:47" ht="30" customHeight="1" x14ac:dyDescent="0.35">
      <c r="A11" s="115"/>
      <c r="B11" s="281"/>
      <c r="C11" s="206">
        <f>H6</f>
        <v>23</v>
      </c>
      <c r="D11" s="207" t="s">
        <v>0</v>
      </c>
      <c r="E11" s="208">
        <f>F6</f>
        <v>25</v>
      </c>
      <c r="F11" s="196"/>
      <c r="G11" s="197"/>
      <c r="H11" s="198"/>
      <c r="I11" s="206">
        <f>AJ10</f>
        <v>17</v>
      </c>
      <c r="J11" s="207" t="s">
        <v>0</v>
      </c>
      <c r="K11" s="208">
        <f>AL10</f>
        <v>25</v>
      </c>
      <c r="L11" s="206">
        <f>AL12</f>
        <v>17</v>
      </c>
      <c r="M11" s="207" t="s">
        <v>0</v>
      </c>
      <c r="N11" s="208">
        <f>AJ12</f>
        <v>25</v>
      </c>
      <c r="O11" s="206">
        <f>AJ3</f>
        <v>14</v>
      </c>
      <c r="P11" s="207" t="s">
        <v>0</v>
      </c>
      <c r="Q11" s="208">
        <f>AL3</f>
        <v>25</v>
      </c>
      <c r="R11" s="199"/>
      <c r="S11" s="200"/>
      <c r="T11" s="201"/>
      <c r="U11" s="204"/>
      <c r="V11" s="205"/>
      <c r="W11" s="210">
        <v>5</v>
      </c>
      <c r="Y11" s="173" t="s">
        <v>90</v>
      </c>
      <c r="Z11" s="191" t="s">
        <v>22</v>
      </c>
      <c r="AA11" s="12" t="str">
        <f>B24</f>
        <v xml:space="preserve">TJ Sokol Frýdek-Místek D
</v>
      </c>
      <c r="AB11" s="22" t="s">
        <v>6</v>
      </c>
      <c r="AC11" s="21" t="str">
        <f>B4</f>
        <v>Raškovice U18</v>
      </c>
      <c r="AD11" s="192">
        <v>0</v>
      </c>
      <c r="AE11" s="22" t="s">
        <v>0</v>
      </c>
      <c r="AF11" s="193">
        <v>2</v>
      </c>
      <c r="AG11" s="192">
        <v>8</v>
      </c>
      <c r="AH11" s="22" t="s">
        <v>0</v>
      </c>
      <c r="AI11" s="193">
        <v>25</v>
      </c>
      <c r="AJ11" s="192">
        <v>22</v>
      </c>
      <c r="AK11" s="22" t="s">
        <v>0</v>
      </c>
      <c r="AL11" s="193">
        <v>25</v>
      </c>
      <c r="AM11" s="192"/>
      <c r="AN11" s="22" t="s">
        <v>0</v>
      </c>
      <c r="AO11" s="193"/>
      <c r="AP11" s="11">
        <f t="shared" si="0"/>
        <v>30</v>
      </c>
      <c r="AQ11" s="22" t="s">
        <v>0</v>
      </c>
      <c r="AR11" s="10">
        <f t="shared" si="1"/>
        <v>50</v>
      </c>
      <c r="AS11" s="177">
        <v>0.52083333333333337</v>
      </c>
      <c r="AT11" s="194">
        <v>4</v>
      </c>
      <c r="AU11" s="195" t="s">
        <v>119</v>
      </c>
    </row>
    <row r="12" spans="1:47" ht="30" customHeight="1" thickBot="1" x14ac:dyDescent="0.4">
      <c r="A12" s="115"/>
      <c r="B12" s="281"/>
      <c r="C12" s="206">
        <f>H7</f>
        <v>0</v>
      </c>
      <c r="D12" s="207" t="s">
        <v>0</v>
      </c>
      <c r="E12" s="208">
        <f>F7</f>
        <v>0</v>
      </c>
      <c r="F12" s="196"/>
      <c r="G12" s="197"/>
      <c r="H12" s="198"/>
      <c r="I12" s="211">
        <f>AM9</f>
        <v>0</v>
      </c>
      <c r="J12" s="202" t="s">
        <v>0</v>
      </c>
      <c r="K12" s="212">
        <f>AO9</f>
        <v>0</v>
      </c>
      <c r="L12" s="211">
        <f>AO12</f>
        <v>0</v>
      </c>
      <c r="M12" s="209" t="s">
        <v>0</v>
      </c>
      <c r="N12" s="212">
        <f>AM12</f>
        <v>0</v>
      </c>
      <c r="O12" s="211">
        <f>AM3</f>
        <v>0</v>
      </c>
      <c r="P12" s="209" t="s">
        <v>0</v>
      </c>
      <c r="Q12" s="212">
        <f>AO3</f>
        <v>0</v>
      </c>
      <c r="R12" s="211">
        <f>O13+L13+I13+C13</f>
        <v>155</v>
      </c>
      <c r="S12" s="209" t="s">
        <v>0</v>
      </c>
      <c r="T12" s="212">
        <f>Q13+N13++K13+E13</f>
        <v>191</v>
      </c>
      <c r="U12" s="204"/>
      <c r="V12" s="205"/>
      <c r="W12" s="205"/>
      <c r="Y12" s="173" t="s">
        <v>91</v>
      </c>
      <c r="Z12" s="226" t="s">
        <v>55</v>
      </c>
      <c r="AA12" s="227" t="str">
        <f>B19</f>
        <v>Nový Jičín B</v>
      </c>
      <c r="AB12" s="14" t="s">
        <v>6</v>
      </c>
      <c r="AC12" s="15" t="str">
        <f>B9</f>
        <v>TJ Sokol Vratimov</v>
      </c>
      <c r="AD12" s="13">
        <v>1</v>
      </c>
      <c r="AE12" s="14" t="s">
        <v>0</v>
      </c>
      <c r="AF12" s="228">
        <v>1</v>
      </c>
      <c r="AG12" s="13">
        <v>18</v>
      </c>
      <c r="AH12" s="14" t="s">
        <v>0</v>
      </c>
      <c r="AI12" s="228">
        <v>25</v>
      </c>
      <c r="AJ12" s="13">
        <v>25</v>
      </c>
      <c r="AK12" s="14" t="s">
        <v>0</v>
      </c>
      <c r="AL12" s="228">
        <v>17</v>
      </c>
      <c r="AM12" s="13"/>
      <c r="AN12" s="14" t="s">
        <v>0</v>
      </c>
      <c r="AO12" s="228"/>
      <c r="AP12" s="11">
        <f t="shared" si="0"/>
        <v>43</v>
      </c>
      <c r="AQ12" s="14" t="s">
        <v>0</v>
      </c>
      <c r="AR12" s="10">
        <f t="shared" si="1"/>
        <v>42</v>
      </c>
      <c r="AS12" s="229">
        <v>0.52083333333333337</v>
      </c>
      <c r="AT12" s="230">
        <v>1</v>
      </c>
      <c r="AU12" s="231" t="s">
        <v>117</v>
      </c>
    </row>
    <row r="13" spans="1:47" ht="30" customHeight="1" thickBot="1" x14ac:dyDescent="0.35">
      <c r="A13" s="115"/>
      <c r="B13" s="282"/>
      <c r="C13" s="232">
        <f>SUM(C10:C12)</f>
        <v>39</v>
      </c>
      <c r="D13" s="233" t="s">
        <v>0</v>
      </c>
      <c r="E13" s="234">
        <f>SUM(E10:E12)</f>
        <v>50</v>
      </c>
      <c r="F13" s="213"/>
      <c r="G13" s="214"/>
      <c r="H13" s="215"/>
      <c r="I13" s="216">
        <f>SUM(I10:I12)</f>
        <v>35</v>
      </c>
      <c r="J13" s="217" t="s">
        <v>0</v>
      </c>
      <c r="K13" s="218">
        <f>SUM(K10:K12)</f>
        <v>50</v>
      </c>
      <c r="L13" s="216">
        <f>SUM(L10:L12)</f>
        <v>42</v>
      </c>
      <c r="M13" s="217" t="s">
        <v>0</v>
      </c>
      <c r="N13" s="218">
        <f>AP12</f>
        <v>43</v>
      </c>
      <c r="O13" s="216">
        <f>SUM(O10:O12)</f>
        <v>39</v>
      </c>
      <c r="P13" s="217" t="s">
        <v>0</v>
      </c>
      <c r="Q13" s="218">
        <f>SUM(Q10:Q12)</f>
        <v>48</v>
      </c>
      <c r="R13" s="219"/>
      <c r="S13" s="220"/>
      <c r="T13" s="221"/>
      <c r="U13" s="222"/>
      <c r="V13" s="223"/>
      <c r="W13" s="223"/>
      <c r="AE13" s="6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30" customHeight="1" x14ac:dyDescent="0.3">
      <c r="A14" s="115"/>
      <c r="B14" s="280" t="str">
        <f>U18Z!B9</f>
        <v>Třebíč</v>
      </c>
      <c r="C14" s="235">
        <f>K4</f>
        <v>0</v>
      </c>
      <c r="D14" s="236" t="s">
        <v>0</v>
      </c>
      <c r="E14" s="237">
        <f>I4</f>
        <v>2</v>
      </c>
      <c r="F14" s="238">
        <f>K9</f>
        <v>2</v>
      </c>
      <c r="G14" s="239" t="s">
        <v>0</v>
      </c>
      <c r="H14" s="240">
        <f>I9</f>
        <v>0</v>
      </c>
      <c r="I14" s="180"/>
      <c r="J14" s="181"/>
      <c r="K14" s="182"/>
      <c r="L14" s="235">
        <f>AD4</f>
        <v>2</v>
      </c>
      <c r="M14" s="236" t="s">
        <v>0</v>
      </c>
      <c r="N14" s="237">
        <f>AF4</f>
        <v>0</v>
      </c>
      <c r="O14" s="235">
        <f>AF6</f>
        <v>2</v>
      </c>
      <c r="P14" s="236" t="s">
        <v>0</v>
      </c>
      <c r="Q14" s="237">
        <f>AD6</f>
        <v>0</v>
      </c>
      <c r="R14" s="186">
        <f>O14+L14+F14+C14</f>
        <v>6</v>
      </c>
      <c r="S14" s="187" t="s">
        <v>0</v>
      </c>
      <c r="T14" s="188">
        <f>Q14+N14+H14+E14</f>
        <v>2</v>
      </c>
      <c r="U14" s="189">
        <f>R14</f>
        <v>6</v>
      </c>
      <c r="V14" s="190">
        <f>R17/T17</f>
        <v>1.0943396226415094</v>
      </c>
      <c r="W14" s="190"/>
      <c r="AE14" s="6"/>
      <c r="AF14" s="2"/>
      <c r="AG14" s="2" t="s">
        <v>92</v>
      </c>
      <c r="AH14" s="2"/>
      <c r="AI14" s="97">
        <v>10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30" customHeight="1" x14ac:dyDescent="0.3">
      <c r="A15" s="115"/>
      <c r="B15" s="281"/>
      <c r="C15" s="206">
        <f>K5</f>
        <v>12</v>
      </c>
      <c r="D15" s="207" t="s">
        <v>0</v>
      </c>
      <c r="E15" s="208">
        <f>I5</f>
        <v>25</v>
      </c>
      <c r="F15" s="206">
        <f>K10</f>
        <v>25</v>
      </c>
      <c r="G15" s="207" t="s">
        <v>0</v>
      </c>
      <c r="H15" s="208">
        <f>I10</f>
        <v>18</v>
      </c>
      <c r="I15" s="196"/>
      <c r="J15" s="197"/>
      <c r="K15" s="198"/>
      <c r="L15" s="206">
        <f>AG4</f>
        <v>25</v>
      </c>
      <c r="M15" s="207" t="s">
        <v>0</v>
      </c>
      <c r="N15" s="208">
        <f>AI4</f>
        <v>22</v>
      </c>
      <c r="O15" s="206">
        <f>AI6</f>
        <v>25</v>
      </c>
      <c r="P15" s="207" t="s">
        <v>0</v>
      </c>
      <c r="Q15" s="208">
        <f>AG6</f>
        <v>24</v>
      </c>
      <c r="R15" s="225"/>
      <c r="S15" s="202"/>
      <c r="T15" s="203"/>
      <c r="U15" s="204"/>
      <c r="V15" s="205"/>
      <c r="W15" s="205"/>
      <c r="AE15" s="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30" customHeight="1" x14ac:dyDescent="0.3">
      <c r="A16" s="115"/>
      <c r="B16" s="281"/>
      <c r="C16" s="206">
        <f>K6</f>
        <v>12</v>
      </c>
      <c r="D16" s="207" t="s">
        <v>0</v>
      </c>
      <c r="E16" s="208">
        <f>I6</f>
        <v>25</v>
      </c>
      <c r="F16" s="206">
        <f>K11</f>
        <v>25</v>
      </c>
      <c r="G16" s="207" t="s">
        <v>0</v>
      </c>
      <c r="H16" s="208">
        <f>I11</f>
        <v>17</v>
      </c>
      <c r="I16" s="196"/>
      <c r="J16" s="197"/>
      <c r="K16" s="198"/>
      <c r="L16" s="206">
        <f>AJ4</f>
        <v>25</v>
      </c>
      <c r="M16" s="207" t="s">
        <v>0</v>
      </c>
      <c r="N16" s="208">
        <f>AL4</f>
        <v>13</v>
      </c>
      <c r="O16" s="206">
        <f>AL6</f>
        <v>25</v>
      </c>
      <c r="P16" s="207" t="s">
        <v>0</v>
      </c>
      <c r="Q16" s="208">
        <f>AJ6</f>
        <v>15</v>
      </c>
      <c r="R16" s="199"/>
      <c r="S16" s="200"/>
      <c r="T16" s="201"/>
      <c r="U16" s="204"/>
      <c r="V16" s="205"/>
      <c r="W16" s="210">
        <v>2</v>
      </c>
      <c r="AE16" s="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30" customHeight="1" x14ac:dyDescent="0.3">
      <c r="A17" s="115"/>
      <c r="B17" s="281"/>
      <c r="C17" s="206">
        <f>K7</f>
        <v>0</v>
      </c>
      <c r="D17" s="207" t="s">
        <v>0</v>
      </c>
      <c r="E17" s="208">
        <f>I7</f>
        <v>0</v>
      </c>
      <c r="F17" s="206">
        <f>K12</f>
        <v>0</v>
      </c>
      <c r="G17" s="207" t="s">
        <v>0</v>
      </c>
      <c r="H17" s="208">
        <f>I12</f>
        <v>0</v>
      </c>
      <c r="I17" s="196"/>
      <c r="J17" s="197"/>
      <c r="K17" s="198"/>
      <c r="L17" s="206">
        <f>AM4</f>
        <v>0</v>
      </c>
      <c r="M17" s="207" t="s">
        <v>0</v>
      </c>
      <c r="N17" s="208">
        <f>AO4</f>
        <v>0</v>
      </c>
      <c r="O17" s="206">
        <f>AO6</f>
        <v>0</v>
      </c>
      <c r="P17" s="207" t="s">
        <v>0</v>
      </c>
      <c r="Q17" s="208">
        <f>AM6</f>
        <v>0</v>
      </c>
      <c r="R17" s="211">
        <f>O18+L18+F18+C18</f>
        <v>174</v>
      </c>
      <c r="S17" s="209" t="s">
        <v>0</v>
      </c>
      <c r="T17" s="212">
        <f>Q18+N18+H18+E18</f>
        <v>159</v>
      </c>
      <c r="U17" s="204"/>
      <c r="V17" s="205"/>
      <c r="W17" s="205"/>
      <c r="AE17" s="6"/>
      <c r="AF17" s="2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</row>
    <row r="18" spans="1:47" ht="30" customHeight="1" thickBot="1" x14ac:dyDescent="0.35">
      <c r="A18" s="115"/>
      <c r="B18" s="282"/>
      <c r="C18" s="232">
        <f>SUM(C15:C17)</f>
        <v>24</v>
      </c>
      <c r="D18" s="233" t="s">
        <v>0</v>
      </c>
      <c r="E18" s="234">
        <f>SUM(E15:E17)</f>
        <v>50</v>
      </c>
      <c r="F18" s="232">
        <f>SUM(F15:F17)</f>
        <v>50</v>
      </c>
      <c r="G18" s="233" t="s">
        <v>0</v>
      </c>
      <c r="H18" s="234">
        <f>SUM(H15:H17)</f>
        <v>35</v>
      </c>
      <c r="I18" s="213"/>
      <c r="J18" s="214"/>
      <c r="K18" s="215"/>
      <c r="L18" s="232">
        <f>SUM(L15:L17)</f>
        <v>50</v>
      </c>
      <c r="M18" s="233" t="s">
        <v>0</v>
      </c>
      <c r="N18" s="234">
        <f>SUM(N15:N17)</f>
        <v>35</v>
      </c>
      <c r="O18" s="232">
        <f>SUM(O15:O17)</f>
        <v>50</v>
      </c>
      <c r="P18" s="233" t="s">
        <v>0</v>
      </c>
      <c r="Q18" s="234">
        <f>SUM(Q15:Q17)</f>
        <v>39</v>
      </c>
      <c r="R18" s="219"/>
      <c r="S18" s="220"/>
      <c r="T18" s="221"/>
      <c r="U18" s="222"/>
      <c r="V18" s="223"/>
      <c r="W18" s="223"/>
      <c r="AE18" s="6"/>
      <c r="AF18" s="2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ht="30" customHeight="1" x14ac:dyDescent="0.3">
      <c r="A19" s="115"/>
      <c r="B19" s="280" t="str">
        <f>U18Z!B10</f>
        <v>Nový Jičín B</v>
      </c>
      <c r="C19" s="235">
        <f>N4</f>
        <v>0</v>
      </c>
      <c r="D19" s="236" t="s">
        <v>0</v>
      </c>
      <c r="E19" s="237">
        <f>L4</f>
        <v>2</v>
      </c>
      <c r="F19" s="235">
        <f>N9</f>
        <v>1</v>
      </c>
      <c r="G19" s="236" t="s">
        <v>0</v>
      </c>
      <c r="H19" s="237">
        <f>L9</f>
        <v>1</v>
      </c>
      <c r="I19" s="235">
        <f>N14</f>
        <v>0</v>
      </c>
      <c r="J19" s="236" t="s">
        <v>0</v>
      </c>
      <c r="K19" s="237">
        <f>L14</f>
        <v>2</v>
      </c>
      <c r="L19" s="180"/>
      <c r="M19" s="181"/>
      <c r="N19" s="182"/>
      <c r="O19" s="235">
        <f>AD7</f>
        <v>1</v>
      </c>
      <c r="P19" s="236" t="s">
        <v>0</v>
      </c>
      <c r="Q19" s="237">
        <f>AF7</f>
        <v>1</v>
      </c>
      <c r="R19" s="186">
        <f>O19+I19+F19+C19</f>
        <v>2</v>
      </c>
      <c r="S19" s="187" t="s">
        <v>0</v>
      </c>
      <c r="T19" s="188">
        <f>Q19+K19+H19+E19</f>
        <v>6</v>
      </c>
      <c r="U19" s="189">
        <f>R19</f>
        <v>2</v>
      </c>
      <c r="V19" s="190">
        <f>R22/T22</f>
        <v>0.86702127659574468</v>
      </c>
      <c r="W19" s="190"/>
      <c r="AE19" s="6"/>
      <c r="AF19" s="2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47" ht="30" customHeight="1" x14ac:dyDescent="0.3">
      <c r="A20" s="115"/>
      <c r="B20" s="281"/>
      <c r="C20" s="206">
        <f>N5</f>
        <v>23</v>
      </c>
      <c r="D20" s="207" t="s">
        <v>0</v>
      </c>
      <c r="E20" s="208">
        <f>L5</f>
        <v>25</v>
      </c>
      <c r="F20" s="206">
        <f>N10</f>
        <v>18</v>
      </c>
      <c r="G20" s="207" t="s">
        <v>0</v>
      </c>
      <c r="H20" s="208">
        <f>L10</f>
        <v>25</v>
      </c>
      <c r="I20" s="206">
        <f>N15</f>
        <v>22</v>
      </c>
      <c r="J20" s="207" t="s">
        <v>0</v>
      </c>
      <c r="K20" s="208">
        <f>L15</f>
        <v>25</v>
      </c>
      <c r="L20" s="196"/>
      <c r="M20" s="197"/>
      <c r="N20" s="198"/>
      <c r="O20" s="206">
        <f>AG7</f>
        <v>25</v>
      </c>
      <c r="P20" s="207" t="s">
        <v>0</v>
      </c>
      <c r="Q20" s="208">
        <f>AI7</f>
        <v>21</v>
      </c>
      <c r="R20" s="225"/>
      <c r="S20" s="202"/>
      <c r="T20" s="203"/>
      <c r="U20" s="204"/>
      <c r="V20" s="205"/>
      <c r="W20" s="205"/>
      <c r="AE20" s="6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30" customHeight="1" x14ac:dyDescent="0.3">
      <c r="A21" s="115"/>
      <c r="B21" s="281"/>
      <c r="C21" s="206">
        <f>N6</f>
        <v>18</v>
      </c>
      <c r="D21" s="207" t="s">
        <v>0</v>
      </c>
      <c r="E21" s="208">
        <f>L6</f>
        <v>25</v>
      </c>
      <c r="F21" s="206">
        <f>N11</f>
        <v>25</v>
      </c>
      <c r="G21" s="207" t="s">
        <v>0</v>
      </c>
      <c r="H21" s="208">
        <f>L11</f>
        <v>17</v>
      </c>
      <c r="I21" s="206">
        <f>N16</f>
        <v>13</v>
      </c>
      <c r="J21" s="207" t="s">
        <v>0</v>
      </c>
      <c r="K21" s="208">
        <f>L16</f>
        <v>25</v>
      </c>
      <c r="L21" s="196"/>
      <c r="M21" s="197"/>
      <c r="N21" s="198"/>
      <c r="O21" s="206">
        <f>AJ7</f>
        <v>19</v>
      </c>
      <c r="P21" s="207" t="s">
        <v>0</v>
      </c>
      <c r="Q21" s="208">
        <f>AL7</f>
        <v>25</v>
      </c>
      <c r="R21" s="199"/>
      <c r="S21" s="200"/>
      <c r="T21" s="201"/>
      <c r="U21" s="204"/>
      <c r="V21" s="205"/>
      <c r="W21" s="210">
        <v>4</v>
      </c>
      <c r="AE21" s="6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30" customHeight="1" x14ac:dyDescent="0.3">
      <c r="A22" s="115"/>
      <c r="B22" s="281"/>
      <c r="C22" s="206">
        <f>N7</f>
        <v>0</v>
      </c>
      <c r="D22" s="207" t="s">
        <v>0</v>
      </c>
      <c r="E22" s="208">
        <f>L7</f>
        <v>0</v>
      </c>
      <c r="F22" s="206">
        <f>N12</f>
        <v>0</v>
      </c>
      <c r="G22" s="207" t="s">
        <v>0</v>
      </c>
      <c r="H22" s="208">
        <f>L12</f>
        <v>0</v>
      </c>
      <c r="I22" s="206">
        <f>N17</f>
        <v>0</v>
      </c>
      <c r="J22" s="207" t="s">
        <v>0</v>
      </c>
      <c r="K22" s="208">
        <f>L17</f>
        <v>0</v>
      </c>
      <c r="L22" s="196"/>
      <c r="M22" s="197"/>
      <c r="N22" s="198"/>
      <c r="O22" s="206">
        <f>AM7</f>
        <v>0</v>
      </c>
      <c r="P22" s="207" t="s">
        <v>0</v>
      </c>
      <c r="Q22" s="208">
        <f>AO7</f>
        <v>0</v>
      </c>
      <c r="R22" s="211">
        <f>O23+I23+F23+C23</f>
        <v>163</v>
      </c>
      <c r="S22" s="209" t="s">
        <v>0</v>
      </c>
      <c r="T22" s="212">
        <f>Q23+K23+H23+E23</f>
        <v>188</v>
      </c>
      <c r="U22" s="204"/>
      <c r="V22" s="205"/>
      <c r="W22" s="205"/>
      <c r="AE22" s="6"/>
      <c r="AF22" s="2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</row>
    <row r="23" spans="1:47" ht="30" customHeight="1" thickBot="1" x14ac:dyDescent="0.35">
      <c r="A23" s="115"/>
      <c r="B23" s="282"/>
      <c r="C23" s="232">
        <f>SUM(C20:C22)</f>
        <v>41</v>
      </c>
      <c r="D23" s="233" t="s">
        <v>0</v>
      </c>
      <c r="E23" s="234">
        <f>SUM(E20:E22)</f>
        <v>50</v>
      </c>
      <c r="F23" s="232">
        <f>SUM(F20:F22)</f>
        <v>43</v>
      </c>
      <c r="G23" s="233" t="s">
        <v>0</v>
      </c>
      <c r="H23" s="234">
        <f>SUM(H20:H22)</f>
        <v>42</v>
      </c>
      <c r="I23" s="232">
        <f>SUM(I20:I22)</f>
        <v>35</v>
      </c>
      <c r="J23" s="233" t="s">
        <v>0</v>
      </c>
      <c r="K23" s="234">
        <f>SUM(K20:K22)</f>
        <v>50</v>
      </c>
      <c r="L23" s="213"/>
      <c r="M23" s="214"/>
      <c r="N23" s="215"/>
      <c r="O23" s="232">
        <f>SUM(O20:O22)</f>
        <v>44</v>
      </c>
      <c r="P23" s="233" t="s">
        <v>0</v>
      </c>
      <c r="Q23" s="234">
        <f>SUM(Q20:Q22)</f>
        <v>46</v>
      </c>
      <c r="R23" s="219"/>
      <c r="S23" s="220"/>
      <c r="T23" s="221"/>
      <c r="U23" s="222"/>
      <c r="V23" s="223"/>
      <c r="W23" s="223"/>
      <c r="AE23" s="6"/>
      <c r="AF23" s="2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spans="1:47" ht="30" customHeight="1" x14ac:dyDescent="0.3">
      <c r="A24" s="115"/>
      <c r="B24" s="280" t="str">
        <f>U18Z!B11</f>
        <v xml:space="preserve">TJ Sokol Frýdek-Místek D
</v>
      </c>
      <c r="C24" s="235">
        <f>Q4</f>
        <v>0</v>
      </c>
      <c r="D24" s="236" t="s">
        <v>0</v>
      </c>
      <c r="E24" s="237">
        <f>O4</f>
        <v>2</v>
      </c>
      <c r="F24" s="235">
        <f>Q9</f>
        <v>1</v>
      </c>
      <c r="G24" s="236" t="s">
        <v>0</v>
      </c>
      <c r="H24" s="237">
        <f>O9</f>
        <v>1</v>
      </c>
      <c r="I24" s="235">
        <f>Q14</f>
        <v>0</v>
      </c>
      <c r="J24" s="236" t="s">
        <v>0</v>
      </c>
      <c r="K24" s="237">
        <f>O14</f>
        <v>2</v>
      </c>
      <c r="L24" s="235">
        <f>Q19</f>
        <v>1</v>
      </c>
      <c r="M24" s="236" t="s">
        <v>0</v>
      </c>
      <c r="N24" s="237">
        <f>O19</f>
        <v>1</v>
      </c>
      <c r="O24" s="180"/>
      <c r="P24" s="181"/>
      <c r="Q24" s="182"/>
      <c r="R24" s="186">
        <f>L24+I24+F24+C24</f>
        <v>2</v>
      </c>
      <c r="S24" s="187" t="s">
        <v>0</v>
      </c>
      <c r="T24" s="188">
        <f>N24+K24+H24+E24</f>
        <v>6</v>
      </c>
      <c r="U24" s="189">
        <f>R24</f>
        <v>2</v>
      </c>
      <c r="V24" s="190">
        <f>R27/T27</f>
        <v>0.89071038251366119</v>
      </c>
      <c r="W24" s="190"/>
      <c r="AE24" s="6"/>
      <c r="AF24" s="2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spans="1:47" ht="30" customHeight="1" x14ac:dyDescent="0.3">
      <c r="A25" s="115"/>
      <c r="B25" s="281"/>
      <c r="C25" s="206">
        <f>Q5</f>
        <v>8</v>
      </c>
      <c r="D25" s="207" t="s">
        <v>0</v>
      </c>
      <c r="E25" s="208">
        <f>O5</f>
        <v>25</v>
      </c>
      <c r="F25" s="206">
        <f>Q10</f>
        <v>23</v>
      </c>
      <c r="G25" s="207" t="s">
        <v>0</v>
      </c>
      <c r="H25" s="208">
        <f>O10</f>
        <v>25</v>
      </c>
      <c r="I25" s="206">
        <f>Q15</f>
        <v>24</v>
      </c>
      <c r="J25" s="207" t="s">
        <v>0</v>
      </c>
      <c r="K25" s="208">
        <f>O15</f>
        <v>25</v>
      </c>
      <c r="L25" s="206">
        <f>Q20</f>
        <v>21</v>
      </c>
      <c r="M25" s="207" t="s">
        <v>0</v>
      </c>
      <c r="N25" s="208">
        <f>O20</f>
        <v>25</v>
      </c>
      <c r="O25" s="196"/>
      <c r="P25" s="197"/>
      <c r="Q25" s="198"/>
      <c r="R25" s="225"/>
      <c r="S25" s="202"/>
      <c r="T25" s="203"/>
      <c r="U25" s="204"/>
      <c r="V25" s="205"/>
      <c r="W25" s="205"/>
      <c r="AE25" s="6"/>
      <c r="AF25" s="2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</row>
    <row r="26" spans="1:47" ht="30" customHeight="1" x14ac:dyDescent="0.3">
      <c r="A26" s="115"/>
      <c r="B26" s="281"/>
      <c r="C26" s="206">
        <f>Q6</f>
        <v>22</v>
      </c>
      <c r="D26" s="207" t="s">
        <v>0</v>
      </c>
      <c r="E26" s="208">
        <f>O6</f>
        <v>25</v>
      </c>
      <c r="F26" s="206">
        <f>Q11</f>
        <v>25</v>
      </c>
      <c r="G26" s="207" t="s">
        <v>0</v>
      </c>
      <c r="H26" s="208">
        <f>O11</f>
        <v>14</v>
      </c>
      <c r="I26" s="206">
        <f>Q16</f>
        <v>15</v>
      </c>
      <c r="J26" s="207" t="s">
        <v>0</v>
      </c>
      <c r="K26" s="208">
        <f>O16</f>
        <v>25</v>
      </c>
      <c r="L26" s="206">
        <f>Q21</f>
        <v>25</v>
      </c>
      <c r="M26" s="207" t="s">
        <v>0</v>
      </c>
      <c r="N26" s="208">
        <f>O21</f>
        <v>19</v>
      </c>
      <c r="O26" s="196"/>
      <c r="P26" s="197"/>
      <c r="Q26" s="198"/>
      <c r="R26" s="199"/>
      <c r="S26" s="200"/>
      <c r="T26" s="201"/>
      <c r="U26" s="204"/>
      <c r="V26" s="205"/>
      <c r="W26" s="210">
        <v>3</v>
      </c>
      <c r="AE26" s="6"/>
      <c r="AF26" s="2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spans="1:47" ht="30" customHeight="1" x14ac:dyDescent="0.3">
      <c r="A27" s="115"/>
      <c r="B27" s="281"/>
      <c r="C27" s="206">
        <f>Q7</f>
        <v>0</v>
      </c>
      <c r="D27" s="207" t="s">
        <v>0</v>
      </c>
      <c r="E27" s="208">
        <f>O7</f>
        <v>0</v>
      </c>
      <c r="F27" s="206">
        <f>Q12</f>
        <v>0</v>
      </c>
      <c r="G27" s="207" t="s">
        <v>0</v>
      </c>
      <c r="H27" s="208">
        <f>O12</f>
        <v>0</v>
      </c>
      <c r="I27" s="206">
        <f>Q17</f>
        <v>0</v>
      </c>
      <c r="J27" s="207" t="s">
        <v>0</v>
      </c>
      <c r="K27" s="208">
        <f>O17</f>
        <v>0</v>
      </c>
      <c r="L27" s="206">
        <f>Q22</f>
        <v>0</v>
      </c>
      <c r="M27" s="207" t="s">
        <v>0</v>
      </c>
      <c r="N27" s="208">
        <f>O22</f>
        <v>0</v>
      </c>
      <c r="O27" s="196"/>
      <c r="P27" s="197"/>
      <c r="Q27" s="198"/>
      <c r="R27" s="211">
        <f>L28+I28+F28+C28</f>
        <v>163</v>
      </c>
      <c r="S27" s="209" t="s">
        <v>0</v>
      </c>
      <c r="T27" s="212">
        <f>N28+K28+H28+E28</f>
        <v>183</v>
      </c>
      <c r="U27" s="204"/>
      <c r="V27" s="205"/>
      <c r="W27" s="205"/>
      <c r="AE27" s="6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30" customHeight="1" thickBot="1" x14ac:dyDescent="0.35">
      <c r="A28" s="115"/>
      <c r="B28" s="282"/>
      <c r="C28" s="232">
        <f>SUM(C25:C27)</f>
        <v>30</v>
      </c>
      <c r="D28" s="233" t="s">
        <v>0</v>
      </c>
      <c r="E28" s="234">
        <f>SUM(E25:E27)</f>
        <v>50</v>
      </c>
      <c r="F28" s="232">
        <f>SUM(F25:F27)</f>
        <v>48</v>
      </c>
      <c r="G28" s="233" t="s">
        <v>0</v>
      </c>
      <c r="H28" s="234">
        <f>SUM(H25:H27)</f>
        <v>39</v>
      </c>
      <c r="I28" s="232">
        <f>SUM(I25:I27)</f>
        <v>39</v>
      </c>
      <c r="J28" s="233" t="s">
        <v>0</v>
      </c>
      <c r="K28" s="234">
        <f>SUM(K25:K27)</f>
        <v>50</v>
      </c>
      <c r="L28" s="232">
        <f>SUM(L25:L27)</f>
        <v>46</v>
      </c>
      <c r="M28" s="233" t="s">
        <v>0</v>
      </c>
      <c r="N28" s="234">
        <f>SUM(N25:N27)</f>
        <v>44</v>
      </c>
      <c r="O28" s="213"/>
      <c r="P28" s="214"/>
      <c r="Q28" s="215"/>
      <c r="R28" s="219"/>
      <c r="S28" s="220"/>
      <c r="T28" s="221"/>
      <c r="U28" s="222"/>
      <c r="V28" s="223"/>
      <c r="W28" s="223"/>
      <c r="AE28" s="6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</sheetData>
  <mergeCells count="33">
    <mergeCell ref="B14:B18"/>
    <mergeCell ref="B9:B13"/>
    <mergeCell ref="AJ2:AL2"/>
    <mergeCell ref="AM2:AO2"/>
    <mergeCell ref="B4:B8"/>
    <mergeCell ref="AD2:AF2"/>
    <mergeCell ref="AG2:AI2"/>
    <mergeCell ref="B2:B3"/>
    <mergeCell ref="C2:E3"/>
    <mergeCell ref="F2:H3"/>
    <mergeCell ref="I2:K3"/>
    <mergeCell ref="L2:N3"/>
    <mergeCell ref="AM25:AO25"/>
    <mergeCell ref="AP25:AR25"/>
    <mergeCell ref="AG25:AI25"/>
    <mergeCell ref="B24:B28"/>
    <mergeCell ref="B19:B23"/>
    <mergeCell ref="AS25:AU25"/>
    <mergeCell ref="B1:T1"/>
    <mergeCell ref="AM17:AO17"/>
    <mergeCell ref="AP17:AR17"/>
    <mergeCell ref="AS17:AU17"/>
    <mergeCell ref="AG22:AI22"/>
    <mergeCell ref="AJ22:AL22"/>
    <mergeCell ref="AM22:AO22"/>
    <mergeCell ref="AP22:AR22"/>
    <mergeCell ref="AS22:AU22"/>
    <mergeCell ref="O2:Q3"/>
    <mergeCell ref="R2:T2"/>
    <mergeCell ref="R3:T3"/>
    <mergeCell ref="AG17:AI17"/>
    <mergeCell ref="AJ17:AL17"/>
    <mergeCell ref="AJ25:AL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1554-0CF4-4A45-9122-BD86F67BABBC}">
  <dimension ref="A1:AU25"/>
  <sheetViews>
    <sheetView zoomScale="60" zoomScaleNormal="60" workbookViewId="0">
      <selection activeCell="T9" sqref="T9:T13"/>
    </sheetView>
  </sheetViews>
  <sheetFormatPr defaultRowHeight="33.6" x14ac:dyDescent="0.65"/>
  <cols>
    <col min="1" max="1" width="9.109375" style="116"/>
    <col min="2" max="2" width="28.6640625" style="110" customWidth="1"/>
    <col min="19" max="19" width="10.33203125" customWidth="1"/>
    <col min="20" max="20" width="14" customWidth="1"/>
    <col min="22" max="22" width="10.33203125" customWidth="1"/>
    <col min="23" max="23" width="13.44140625" customWidth="1"/>
    <col min="26" max="26" width="14" customWidth="1"/>
    <col min="27" max="27" width="36.88671875" customWidth="1"/>
    <col min="29" max="29" width="34.6640625" customWidth="1"/>
    <col min="31" max="31" width="5.88671875" customWidth="1"/>
    <col min="34" max="34" width="6.33203125" customWidth="1"/>
    <col min="37" max="37" width="4.5546875" customWidth="1"/>
    <col min="40" max="40" width="4" customWidth="1"/>
    <col min="43" max="43" width="4.33203125" customWidth="1"/>
    <col min="45" max="45" width="16.33203125" style="1" customWidth="1"/>
    <col min="46" max="46" width="11.44140625" style="1" customWidth="1"/>
    <col min="47" max="47" width="20.33203125" customWidth="1"/>
  </cols>
  <sheetData>
    <row r="1" spans="1:47" ht="39" customHeight="1" thickBot="1" x14ac:dyDescent="0.7">
      <c r="A1"/>
      <c r="B1" s="276" t="s">
        <v>98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  <c r="AO1" s="3"/>
      <c r="AS1"/>
      <c r="AT1"/>
    </row>
    <row r="2" spans="1:47" ht="30" customHeight="1" thickBot="1" x14ac:dyDescent="0.45">
      <c r="A2"/>
      <c r="B2" s="328" t="s">
        <v>97</v>
      </c>
      <c r="C2" s="330" t="str">
        <f>B4</f>
        <v>Uganda</v>
      </c>
      <c r="D2" s="331"/>
      <c r="E2" s="331"/>
      <c r="F2" s="331" t="str">
        <f>B9</f>
        <v>TJ Ostrava "B"</v>
      </c>
      <c r="G2" s="331"/>
      <c r="H2" s="331"/>
      <c r="I2" s="331" t="str">
        <f>B14</f>
        <v xml:space="preserve">
TJ Sokol Frýdek-Místek U20 </v>
      </c>
      <c r="J2" s="331"/>
      <c r="K2" s="331"/>
      <c r="L2" s="331" t="e">
        <f>B19</f>
        <v>#REF!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  <c r="Z2" s="64" t="s">
        <v>31</v>
      </c>
      <c r="AA2" s="345" t="s">
        <v>42</v>
      </c>
      <c r="AB2" s="345"/>
      <c r="AC2" s="345"/>
      <c r="AD2" s="343" t="s">
        <v>1</v>
      </c>
      <c r="AE2" s="338"/>
      <c r="AF2" s="344"/>
      <c r="AG2" s="343" t="s">
        <v>7</v>
      </c>
      <c r="AH2" s="338"/>
      <c r="AI2" s="344"/>
      <c r="AJ2" s="343" t="s">
        <v>8</v>
      </c>
      <c r="AK2" s="338"/>
      <c r="AL2" s="344"/>
      <c r="AM2" s="343" t="s">
        <v>9</v>
      </c>
      <c r="AN2" s="338"/>
      <c r="AO2" s="344"/>
      <c r="AP2" s="337" t="s">
        <v>2</v>
      </c>
      <c r="AQ2" s="338"/>
      <c r="AR2" s="339"/>
      <c r="AS2" s="151" t="s">
        <v>32</v>
      </c>
      <c r="AT2" s="147" t="s">
        <v>13</v>
      </c>
      <c r="AU2" s="49" t="s">
        <v>28</v>
      </c>
    </row>
    <row r="3" spans="1:47" ht="30" customHeight="1" thickBot="1" x14ac:dyDescent="0.45">
      <c r="A3"/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  <c r="Z3" s="51">
        <v>1</v>
      </c>
      <c r="AA3" s="52" t="str">
        <f>B4</f>
        <v>Uganda</v>
      </c>
      <c r="AB3" s="53" t="s">
        <v>6</v>
      </c>
      <c r="AC3" s="54" t="e">
        <f>B19</f>
        <v>#REF!</v>
      </c>
      <c r="AD3" s="24"/>
      <c r="AE3" s="23" t="s">
        <v>0</v>
      </c>
      <c r="AF3" s="25"/>
      <c r="AG3" s="24"/>
      <c r="AH3" s="23" t="s">
        <v>0</v>
      </c>
      <c r="AI3" s="25"/>
      <c r="AJ3" s="24"/>
      <c r="AK3" s="23" t="s">
        <v>0</v>
      </c>
      <c r="AL3" s="25"/>
      <c r="AM3" s="24"/>
      <c r="AN3" s="23" t="s">
        <v>0</v>
      </c>
      <c r="AO3" s="25"/>
      <c r="AP3" s="11">
        <f>AM3+AJ3+AG3</f>
        <v>0</v>
      </c>
      <c r="AQ3" s="9" t="s">
        <v>0</v>
      </c>
      <c r="AR3" s="10">
        <f>AO3+AL3+AI3</f>
        <v>0</v>
      </c>
      <c r="AS3" s="152"/>
      <c r="AT3" s="39"/>
      <c r="AU3" s="40"/>
    </row>
    <row r="4" spans="1:47" ht="30" customHeight="1" thickBot="1" x14ac:dyDescent="0.45">
      <c r="A4"/>
      <c r="B4" s="325" t="str">
        <f>U20Z!B6</f>
        <v>Uganda</v>
      </c>
      <c r="C4" s="304"/>
      <c r="D4" s="305"/>
      <c r="E4" s="306"/>
      <c r="F4" s="65">
        <f>AD6</f>
        <v>2</v>
      </c>
      <c r="G4" s="66" t="s">
        <v>0</v>
      </c>
      <c r="H4" s="67">
        <f>AF6</f>
        <v>0</v>
      </c>
      <c r="I4" s="65">
        <f>AF8</f>
        <v>0</v>
      </c>
      <c r="J4" s="66" t="s">
        <v>0</v>
      </c>
      <c r="K4" s="67">
        <f>AD8</f>
        <v>2</v>
      </c>
      <c r="L4" s="65">
        <f>AD3</f>
        <v>0</v>
      </c>
      <c r="M4" s="66" t="s">
        <v>0</v>
      </c>
      <c r="N4" s="67">
        <f>AF3</f>
        <v>0</v>
      </c>
      <c r="O4" s="313">
        <f>F4+I4+L4</f>
        <v>2</v>
      </c>
      <c r="P4" s="315" t="s">
        <v>0</v>
      </c>
      <c r="Q4" s="317">
        <f>H4+K4+N4</f>
        <v>2</v>
      </c>
      <c r="R4" s="324">
        <f>O4</f>
        <v>2</v>
      </c>
      <c r="S4" s="319">
        <f>O7/Q7</f>
        <v>1.0113636363636365</v>
      </c>
      <c r="T4" s="320">
        <v>2</v>
      </c>
      <c r="U4" s="2"/>
      <c r="Z4" s="55">
        <v>2</v>
      </c>
      <c r="AA4" s="136" t="str">
        <f>B9</f>
        <v>TJ Ostrava "B"</v>
      </c>
      <c r="AB4" s="137" t="s">
        <v>6</v>
      </c>
      <c r="AC4" s="138" t="str">
        <f>B14</f>
        <v xml:space="preserve">
TJ Sokol Frýdek-Místek U20 </v>
      </c>
      <c r="AD4" s="28">
        <v>1</v>
      </c>
      <c r="AE4" s="27" t="s">
        <v>0</v>
      </c>
      <c r="AF4" s="29">
        <v>1</v>
      </c>
      <c r="AG4" s="28">
        <v>20</v>
      </c>
      <c r="AH4" s="27" t="s">
        <v>0</v>
      </c>
      <c r="AI4" s="29">
        <v>25</v>
      </c>
      <c r="AJ4" s="28">
        <v>25</v>
      </c>
      <c r="AK4" s="27" t="s">
        <v>0</v>
      </c>
      <c r="AL4" s="29">
        <v>19</v>
      </c>
      <c r="AM4" s="28"/>
      <c r="AN4" s="27" t="s">
        <v>0</v>
      </c>
      <c r="AO4" s="29"/>
      <c r="AP4" s="12">
        <f t="shared" ref="AP4:AP7" si="0">AM4+AJ4+AG4</f>
        <v>45</v>
      </c>
      <c r="AQ4" s="22" t="s">
        <v>0</v>
      </c>
      <c r="AR4" s="21">
        <f t="shared" ref="AR4:AR8" si="1">AO4+AL4+AI4</f>
        <v>44</v>
      </c>
      <c r="AS4" s="150"/>
      <c r="AT4" s="148"/>
      <c r="AU4" s="34"/>
    </row>
    <row r="5" spans="1:47" ht="30" customHeight="1" thickBot="1" x14ac:dyDescent="0.45">
      <c r="A5"/>
      <c r="B5" s="326"/>
      <c r="C5" s="307"/>
      <c r="D5" s="308"/>
      <c r="E5" s="309"/>
      <c r="F5" s="68">
        <f>AG6</f>
        <v>25</v>
      </c>
      <c r="G5" s="69" t="s">
        <v>0</v>
      </c>
      <c r="H5" s="70">
        <f>AI6</f>
        <v>23</v>
      </c>
      <c r="I5" s="68">
        <f>AI8</f>
        <v>22</v>
      </c>
      <c r="J5" s="71" t="s">
        <v>0</v>
      </c>
      <c r="K5" s="70">
        <f>AG8</f>
        <v>25</v>
      </c>
      <c r="L5" s="68">
        <f>AG3</f>
        <v>0</v>
      </c>
      <c r="M5" s="69" t="s">
        <v>0</v>
      </c>
      <c r="N5" s="70">
        <f>AI3</f>
        <v>0</v>
      </c>
      <c r="O5" s="314"/>
      <c r="P5" s="316"/>
      <c r="Q5" s="318"/>
      <c r="R5" s="324"/>
      <c r="S5" s="319"/>
      <c r="T5" s="320"/>
      <c r="U5" s="2"/>
      <c r="Z5" s="55">
        <v>3</v>
      </c>
      <c r="AA5" s="56" t="e">
        <f>B19</f>
        <v>#REF!</v>
      </c>
      <c r="AB5" s="57" t="s">
        <v>6</v>
      </c>
      <c r="AC5" s="58" t="str">
        <f>B14</f>
        <v xml:space="preserve">
TJ Sokol Frýdek-Místek U20 </v>
      </c>
      <c r="AD5" s="28"/>
      <c r="AE5" s="27" t="s">
        <v>0</v>
      </c>
      <c r="AF5" s="29"/>
      <c r="AG5" s="28"/>
      <c r="AH5" s="27" t="s">
        <v>0</v>
      </c>
      <c r="AI5" s="29"/>
      <c r="AJ5" s="28"/>
      <c r="AK5" s="27" t="s">
        <v>0</v>
      </c>
      <c r="AL5" s="29"/>
      <c r="AM5" s="28"/>
      <c r="AN5" s="27" t="s">
        <v>0</v>
      </c>
      <c r="AO5" s="29"/>
      <c r="AP5" s="12">
        <f t="shared" si="0"/>
        <v>0</v>
      </c>
      <c r="AQ5" s="22" t="s">
        <v>0</v>
      </c>
      <c r="AR5" s="21">
        <f t="shared" si="1"/>
        <v>0</v>
      </c>
      <c r="AS5" s="150"/>
      <c r="AT5" s="148"/>
      <c r="AU5" s="34"/>
    </row>
    <row r="6" spans="1:47" ht="30" customHeight="1" thickBot="1" x14ac:dyDescent="0.45">
      <c r="A6"/>
      <c r="B6" s="326"/>
      <c r="C6" s="307"/>
      <c r="D6" s="308"/>
      <c r="E6" s="309"/>
      <c r="F6" s="72">
        <f>AJ6</f>
        <v>25</v>
      </c>
      <c r="G6" s="73" t="s">
        <v>0</v>
      </c>
      <c r="H6" s="74">
        <f>AL6</f>
        <v>15</v>
      </c>
      <c r="I6" s="72">
        <f>AL8</f>
        <v>17</v>
      </c>
      <c r="J6" s="75" t="s">
        <v>0</v>
      </c>
      <c r="K6" s="74">
        <f>AJ8</f>
        <v>25</v>
      </c>
      <c r="L6" s="72">
        <f>AJ3</f>
        <v>0</v>
      </c>
      <c r="M6" s="73" t="s">
        <v>0</v>
      </c>
      <c r="N6" s="74">
        <f>AL3</f>
        <v>0</v>
      </c>
      <c r="O6" s="314"/>
      <c r="P6" s="316"/>
      <c r="Q6" s="318"/>
      <c r="R6" s="324"/>
      <c r="S6" s="319"/>
      <c r="T6" s="320"/>
      <c r="U6" s="2"/>
      <c r="Z6" s="55">
        <v>4</v>
      </c>
      <c r="AA6" s="136" t="str">
        <f>B4</f>
        <v>Uganda</v>
      </c>
      <c r="AB6" s="137" t="s">
        <v>6</v>
      </c>
      <c r="AC6" s="138" t="str">
        <f>B9</f>
        <v>TJ Ostrava "B"</v>
      </c>
      <c r="AD6" s="28">
        <v>2</v>
      </c>
      <c r="AE6" s="27" t="s">
        <v>0</v>
      </c>
      <c r="AF6" s="29">
        <v>0</v>
      </c>
      <c r="AG6" s="28">
        <v>25</v>
      </c>
      <c r="AH6" s="27" t="s">
        <v>0</v>
      </c>
      <c r="AI6" s="29">
        <v>23</v>
      </c>
      <c r="AJ6" s="28">
        <v>25</v>
      </c>
      <c r="AK6" s="27" t="s">
        <v>0</v>
      </c>
      <c r="AL6" s="29">
        <v>15</v>
      </c>
      <c r="AM6" s="28"/>
      <c r="AN6" s="27" t="s">
        <v>0</v>
      </c>
      <c r="AO6" s="29"/>
      <c r="AP6" s="12">
        <f t="shared" si="0"/>
        <v>50</v>
      </c>
      <c r="AQ6" s="22" t="s">
        <v>0</v>
      </c>
      <c r="AR6" s="21">
        <f t="shared" si="1"/>
        <v>38</v>
      </c>
      <c r="AS6" s="150"/>
      <c r="AT6" s="148"/>
      <c r="AU6" s="34"/>
    </row>
    <row r="7" spans="1:47" ht="30" customHeight="1" thickBot="1" x14ac:dyDescent="0.45">
      <c r="A7"/>
      <c r="B7" s="326"/>
      <c r="C7" s="307"/>
      <c r="D7" s="308"/>
      <c r="E7" s="309"/>
      <c r="F7" s="76">
        <f>AM6</f>
        <v>0</v>
      </c>
      <c r="G7" s="75" t="s">
        <v>0</v>
      </c>
      <c r="H7" s="77">
        <f>AO6</f>
        <v>0</v>
      </c>
      <c r="I7" s="76">
        <f>AO8</f>
        <v>0</v>
      </c>
      <c r="J7" s="75" t="s">
        <v>0</v>
      </c>
      <c r="K7" s="77">
        <f>AM8</f>
        <v>0</v>
      </c>
      <c r="L7" s="76">
        <f>AM3</f>
        <v>0</v>
      </c>
      <c r="M7" s="75" t="s">
        <v>0</v>
      </c>
      <c r="N7" s="77">
        <f>AO3</f>
        <v>0</v>
      </c>
      <c r="O7" s="314">
        <f>F8+I8+L8</f>
        <v>89</v>
      </c>
      <c r="P7" s="316" t="s">
        <v>0</v>
      </c>
      <c r="Q7" s="318">
        <f>H8+K8+N8</f>
        <v>88</v>
      </c>
      <c r="R7" s="324"/>
      <c r="S7" s="319"/>
      <c r="T7" s="320"/>
      <c r="U7" s="2"/>
      <c r="Z7" s="55">
        <v>5</v>
      </c>
      <c r="AA7" s="56" t="str">
        <f>B9</f>
        <v>TJ Ostrava "B"</v>
      </c>
      <c r="AB7" s="57" t="s">
        <v>6</v>
      </c>
      <c r="AC7" s="58" t="e">
        <f>B19</f>
        <v>#REF!</v>
      </c>
      <c r="AD7" s="28"/>
      <c r="AE7" s="27" t="s">
        <v>0</v>
      </c>
      <c r="AF7" s="29"/>
      <c r="AG7" s="28"/>
      <c r="AH7" s="27" t="s">
        <v>0</v>
      </c>
      <c r="AI7" s="29"/>
      <c r="AJ7" s="28"/>
      <c r="AK7" s="27" t="s">
        <v>0</v>
      </c>
      <c r="AL7" s="29"/>
      <c r="AM7" s="28"/>
      <c r="AN7" s="27" t="s">
        <v>0</v>
      </c>
      <c r="AO7" s="29"/>
      <c r="AP7" s="12">
        <f t="shared" si="0"/>
        <v>0</v>
      </c>
      <c r="AQ7" s="22" t="s">
        <v>0</v>
      </c>
      <c r="AR7" s="21">
        <f t="shared" si="1"/>
        <v>0</v>
      </c>
      <c r="AS7" s="150"/>
      <c r="AT7" s="148"/>
      <c r="AU7" s="34"/>
    </row>
    <row r="8" spans="1:47" ht="30" customHeight="1" thickBot="1" x14ac:dyDescent="0.45">
      <c r="A8"/>
      <c r="B8" s="327"/>
      <c r="C8" s="310"/>
      <c r="D8" s="311"/>
      <c r="E8" s="312"/>
      <c r="F8" s="78">
        <f>SUM(F5:F7)</f>
        <v>50</v>
      </c>
      <c r="G8" s="79" t="s">
        <v>0</v>
      </c>
      <c r="H8" s="80">
        <f>SUM(H5:H7)</f>
        <v>38</v>
      </c>
      <c r="I8" s="78">
        <f>SUM(I5:I7)</f>
        <v>39</v>
      </c>
      <c r="J8" s="79" t="s">
        <v>0</v>
      </c>
      <c r="K8" s="80">
        <f>SUM(K5:K7)</f>
        <v>50</v>
      </c>
      <c r="L8" s="78">
        <f>SUM(L5:L7)</f>
        <v>0</v>
      </c>
      <c r="M8" s="79" t="s">
        <v>0</v>
      </c>
      <c r="N8" s="80">
        <f>SUM(N5:N7)</f>
        <v>0</v>
      </c>
      <c r="O8" s="321"/>
      <c r="P8" s="322"/>
      <c r="Q8" s="323"/>
      <c r="R8" s="324"/>
      <c r="S8" s="319"/>
      <c r="T8" s="320"/>
      <c r="U8" s="2"/>
      <c r="Z8" s="59">
        <v>6</v>
      </c>
      <c r="AA8" s="139" t="str">
        <f>B14</f>
        <v xml:space="preserve">
TJ Sokol Frýdek-Místek U20 </v>
      </c>
      <c r="AB8" s="140" t="s">
        <v>6</v>
      </c>
      <c r="AC8" s="141" t="str">
        <f>B4</f>
        <v>Uganda</v>
      </c>
      <c r="AD8" s="32">
        <v>2</v>
      </c>
      <c r="AE8" s="31" t="s">
        <v>0</v>
      </c>
      <c r="AF8" s="33">
        <v>0</v>
      </c>
      <c r="AG8" s="32">
        <v>25</v>
      </c>
      <c r="AH8" s="31" t="s">
        <v>0</v>
      </c>
      <c r="AI8" s="33">
        <v>22</v>
      </c>
      <c r="AJ8" s="32">
        <v>25</v>
      </c>
      <c r="AK8" s="31" t="s">
        <v>0</v>
      </c>
      <c r="AL8" s="33">
        <v>17</v>
      </c>
      <c r="AM8" s="32"/>
      <c r="AN8" s="31" t="s">
        <v>0</v>
      </c>
      <c r="AO8" s="33"/>
      <c r="AP8" s="13">
        <f>AM8+AJ8+AG8</f>
        <v>50</v>
      </c>
      <c r="AQ8" s="14" t="s">
        <v>0</v>
      </c>
      <c r="AR8" s="15">
        <f t="shared" si="1"/>
        <v>39</v>
      </c>
      <c r="AS8" s="153"/>
      <c r="AT8" s="149"/>
      <c r="AU8" s="35"/>
    </row>
    <row r="9" spans="1:47" ht="30" customHeight="1" thickBot="1" x14ac:dyDescent="0.35">
      <c r="A9"/>
      <c r="B9" s="325" t="str">
        <f>U20Z!B8</f>
        <v>TJ Ostrava "B"</v>
      </c>
      <c r="C9" s="65">
        <f>H4</f>
        <v>0</v>
      </c>
      <c r="D9" s="66" t="s">
        <v>0</v>
      </c>
      <c r="E9" s="67">
        <f>F4</f>
        <v>2</v>
      </c>
      <c r="F9" s="304"/>
      <c r="G9" s="305"/>
      <c r="H9" s="306"/>
      <c r="I9" s="65">
        <f>AD4</f>
        <v>1</v>
      </c>
      <c r="J9" s="66" t="s">
        <v>0</v>
      </c>
      <c r="K9" s="67">
        <f>AF4</f>
        <v>1</v>
      </c>
      <c r="L9" s="65">
        <f>AD7</f>
        <v>0</v>
      </c>
      <c r="M9" s="66" t="s">
        <v>0</v>
      </c>
      <c r="N9" s="67">
        <f>AF7</f>
        <v>0</v>
      </c>
      <c r="O9" s="313">
        <f>L9+I9+C9</f>
        <v>1</v>
      </c>
      <c r="P9" s="315" t="s">
        <v>0</v>
      </c>
      <c r="Q9" s="317">
        <f>N9+K9+E9</f>
        <v>3</v>
      </c>
      <c r="R9" s="324">
        <f>O9</f>
        <v>1</v>
      </c>
      <c r="S9" s="319">
        <f>O12/Q12</f>
        <v>0.88297872340425532</v>
      </c>
      <c r="T9" s="320">
        <v>3</v>
      </c>
      <c r="U9" s="2"/>
    </row>
    <row r="10" spans="1:47" ht="30" customHeight="1" thickBot="1" x14ac:dyDescent="0.35">
      <c r="A10"/>
      <c r="B10" s="326"/>
      <c r="C10" s="68">
        <f>H5</f>
        <v>23</v>
      </c>
      <c r="D10" s="69" t="s">
        <v>0</v>
      </c>
      <c r="E10" s="70">
        <f>F5</f>
        <v>25</v>
      </c>
      <c r="F10" s="307"/>
      <c r="G10" s="308"/>
      <c r="H10" s="309"/>
      <c r="I10" s="68">
        <f>AG4</f>
        <v>20</v>
      </c>
      <c r="J10" s="71" t="s">
        <v>0</v>
      </c>
      <c r="K10" s="70">
        <f>AI4</f>
        <v>25</v>
      </c>
      <c r="L10" s="68">
        <f>AG7</f>
        <v>0</v>
      </c>
      <c r="M10" s="69" t="s">
        <v>0</v>
      </c>
      <c r="N10" s="70">
        <f>AI7</f>
        <v>0</v>
      </c>
      <c r="O10" s="314"/>
      <c r="P10" s="316"/>
      <c r="Q10" s="318"/>
      <c r="R10" s="324"/>
      <c r="S10" s="319"/>
      <c r="T10" s="320"/>
      <c r="U10" s="2"/>
    </row>
    <row r="11" spans="1:47" ht="30" customHeight="1" thickBot="1" x14ac:dyDescent="0.35">
      <c r="A11"/>
      <c r="B11" s="326"/>
      <c r="C11" s="72">
        <f>H6</f>
        <v>15</v>
      </c>
      <c r="D11" s="73" t="s">
        <v>0</v>
      </c>
      <c r="E11" s="74">
        <f>F6</f>
        <v>25</v>
      </c>
      <c r="F11" s="307"/>
      <c r="G11" s="308"/>
      <c r="H11" s="309"/>
      <c r="I11" s="72">
        <f>AJ4</f>
        <v>25</v>
      </c>
      <c r="J11" s="73" t="s">
        <v>0</v>
      </c>
      <c r="K11" s="74">
        <f>AL4</f>
        <v>19</v>
      </c>
      <c r="L11" s="72">
        <f>AJ7</f>
        <v>0</v>
      </c>
      <c r="M11" s="73" t="s">
        <v>0</v>
      </c>
      <c r="N11" s="74">
        <f>AL7</f>
        <v>0</v>
      </c>
      <c r="O11" s="314"/>
      <c r="P11" s="316"/>
      <c r="Q11" s="318"/>
      <c r="R11" s="324"/>
      <c r="S11" s="319"/>
      <c r="T11" s="320"/>
      <c r="U11" s="2"/>
    </row>
    <row r="12" spans="1:47" ht="30" customHeight="1" thickBot="1" x14ac:dyDescent="0.35">
      <c r="A12"/>
      <c r="B12" s="326"/>
      <c r="C12" s="76">
        <f>H7</f>
        <v>0</v>
      </c>
      <c r="D12" s="75" t="s">
        <v>0</v>
      </c>
      <c r="E12" s="77">
        <f>F7</f>
        <v>0</v>
      </c>
      <c r="F12" s="307"/>
      <c r="G12" s="308"/>
      <c r="H12" s="309"/>
      <c r="I12" s="76">
        <f>AM4</f>
        <v>0</v>
      </c>
      <c r="J12" s="71" t="s">
        <v>0</v>
      </c>
      <c r="K12" s="77">
        <f>AO4</f>
        <v>0</v>
      </c>
      <c r="L12" s="76">
        <f>AM7</f>
        <v>0</v>
      </c>
      <c r="M12" s="75" t="s">
        <v>0</v>
      </c>
      <c r="N12" s="77">
        <f>AO7</f>
        <v>0</v>
      </c>
      <c r="O12" s="314">
        <f>L13+I13+C13</f>
        <v>83</v>
      </c>
      <c r="P12" s="316" t="s">
        <v>0</v>
      </c>
      <c r="Q12" s="318">
        <f>N13+K13+E13</f>
        <v>94</v>
      </c>
      <c r="R12" s="324"/>
      <c r="S12" s="319"/>
      <c r="T12" s="320"/>
      <c r="U12" s="2"/>
    </row>
    <row r="13" spans="1:47" ht="30" customHeight="1" thickBot="1" x14ac:dyDescent="0.35">
      <c r="A13"/>
      <c r="B13" s="327"/>
      <c r="C13" s="78">
        <f>SUM(C10:C12)</f>
        <v>38</v>
      </c>
      <c r="D13" s="79" t="s">
        <v>0</v>
      </c>
      <c r="E13" s="80">
        <f>SUM(E10:E12)</f>
        <v>50</v>
      </c>
      <c r="F13" s="310"/>
      <c r="G13" s="311"/>
      <c r="H13" s="312"/>
      <c r="I13" s="78">
        <f>SUM(I10:I12)</f>
        <v>45</v>
      </c>
      <c r="J13" s="79" t="s">
        <v>0</v>
      </c>
      <c r="K13" s="80">
        <f>SUM(K10:K12)</f>
        <v>44</v>
      </c>
      <c r="L13" s="78">
        <f>SUM(L10:L12)</f>
        <v>0</v>
      </c>
      <c r="M13" s="79" t="s">
        <v>0</v>
      </c>
      <c r="N13" s="80">
        <f>SUM(N10:N12)</f>
        <v>0</v>
      </c>
      <c r="O13" s="321"/>
      <c r="P13" s="322"/>
      <c r="Q13" s="323"/>
      <c r="R13" s="324"/>
      <c r="S13" s="319"/>
      <c r="T13" s="320"/>
      <c r="U13" s="2"/>
    </row>
    <row r="14" spans="1:47" ht="30" customHeight="1" thickBot="1" x14ac:dyDescent="0.35">
      <c r="A14"/>
      <c r="B14" s="325" t="str">
        <f>U20Z!B9</f>
        <v xml:space="preserve">
TJ Sokol Frýdek-Místek U20 </v>
      </c>
      <c r="C14" s="65">
        <f>K4</f>
        <v>2</v>
      </c>
      <c r="D14" s="66" t="s">
        <v>0</v>
      </c>
      <c r="E14" s="67">
        <f>I4</f>
        <v>0</v>
      </c>
      <c r="F14" s="65">
        <f>K9</f>
        <v>1</v>
      </c>
      <c r="G14" s="66" t="s">
        <v>0</v>
      </c>
      <c r="H14" s="67">
        <f>I9</f>
        <v>1</v>
      </c>
      <c r="I14" s="304"/>
      <c r="J14" s="305"/>
      <c r="K14" s="306"/>
      <c r="L14" s="65">
        <f>AF5</f>
        <v>0</v>
      </c>
      <c r="M14" s="66" t="s">
        <v>0</v>
      </c>
      <c r="N14" s="67">
        <f>AD5</f>
        <v>0</v>
      </c>
      <c r="O14" s="313">
        <f>L14+F14+C14</f>
        <v>3</v>
      </c>
      <c r="P14" s="315" t="s">
        <v>0</v>
      </c>
      <c r="Q14" s="317">
        <f>N14+H14+E14</f>
        <v>1</v>
      </c>
      <c r="R14" s="324">
        <f>O14</f>
        <v>3</v>
      </c>
      <c r="S14" s="319">
        <f>O17/Q17</f>
        <v>1.1190476190476191</v>
      </c>
      <c r="T14" s="320">
        <v>1</v>
      </c>
      <c r="U14" s="2"/>
    </row>
    <row r="15" spans="1:47" ht="30" customHeight="1" thickBot="1" x14ac:dyDescent="0.35">
      <c r="A15"/>
      <c r="B15" s="326"/>
      <c r="C15" s="68">
        <f>K5</f>
        <v>25</v>
      </c>
      <c r="D15" s="69" t="s">
        <v>0</v>
      </c>
      <c r="E15" s="70">
        <f>I5</f>
        <v>22</v>
      </c>
      <c r="F15" s="68">
        <f>K10</f>
        <v>25</v>
      </c>
      <c r="G15" s="69" t="s">
        <v>0</v>
      </c>
      <c r="H15" s="70">
        <f>I10</f>
        <v>20</v>
      </c>
      <c r="I15" s="307"/>
      <c r="J15" s="308"/>
      <c r="K15" s="309"/>
      <c r="L15" s="68">
        <f>AI5</f>
        <v>0</v>
      </c>
      <c r="M15" s="69" t="s">
        <v>0</v>
      </c>
      <c r="N15" s="70">
        <f>AG5</f>
        <v>0</v>
      </c>
      <c r="O15" s="314"/>
      <c r="P15" s="316"/>
      <c r="Q15" s="318"/>
      <c r="R15" s="324"/>
      <c r="S15" s="319"/>
      <c r="T15" s="320"/>
      <c r="U15" s="2"/>
    </row>
    <row r="16" spans="1:47" ht="30" customHeight="1" thickBot="1" x14ac:dyDescent="0.35">
      <c r="A16"/>
      <c r="B16" s="326"/>
      <c r="C16" s="72">
        <f>K6</f>
        <v>25</v>
      </c>
      <c r="D16" s="73" t="s">
        <v>0</v>
      </c>
      <c r="E16" s="74">
        <f>I6</f>
        <v>17</v>
      </c>
      <c r="F16" s="72">
        <f>K11</f>
        <v>19</v>
      </c>
      <c r="G16" s="73" t="s">
        <v>0</v>
      </c>
      <c r="H16" s="74">
        <f>I11</f>
        <v>25</v>
      </c>
      <c r="I16" s="307"/>
      <c r="J16" s="308"/>
      <c r="K16" s="309"/>
      <c r="L16" s="72">
        <f>AL5</f>
        <v>0</v>
      </c>
      <c r="M16" s="73" t="s">
        <v>0</v>
      </c>
      <c r="N16" s="74">
        <f>AJ5</f>
        <v>0</v>
      </c>
      <c r="O16" s="314"/>
      <c r="P16" s="316"/>
      <c r="Q16" s="318"/>
      <c r="R16" s="324"/>
      <c r="S16" s="319"/>
      <c r="T16" s="320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O16" s="3"/>
    </row>
    <row r="17" spans="1:45" ht="30" customHeight="1" thickBot="1" x14ac:dyDescent="0.35">
      <c r="A17"/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07"/>
      <c r="J17" s="308"/>
      <c r="K17" s="309"/>
      <c r="L17" s="76">
        <f>AO5</f>
        <v>0</v>
      </c>
      <c r="M17" s="75" t="s">
        <v>0</v>
      </c>
      <c r="N17" s="77">
        <f>AM5</f>
        <v>0</v>
      </c>
      <c r="O17" s="314">
        <f>L18+F18+C18</f>
        <v>94</v>
      </c>
      <c r="P17" s="316" t="s">
        <v>0</v>
      </c>
      <c r="Q17" s="318">
        <f>N18+H18+E18</f>
        <v>84</v>
      </c>
      <c r="R17" s="324"/>
      <c r="S17" s="319"/>
      <c r="T17" s="320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1:45" ht="30" customHeight="1" thickBot="1" x14ac:dyDescent="0.35">
      <c r="A18"/>
      <c r="B18" s="327"/>
      <c r="C18" s="78">
        <f>SUM(C15:C17)</f>
        <v>50</v>
      </c>
      <c r="D18" s="79" t="s">
        <v>0</v>
      </c>
      <c r="E18" s="80">
        <f>SUM(E15:E17)</f>
        <v>39</v>
      </c>
      <c r="F18" s="78">
        <f>SUM(F15:F17)</f>
        <v>44</v>
      </c>
      <c r="G18" s="79" t="s">
        <v>0</v>
      </c>
      <c r="H18" s="80">
        <f>SUM(H15:H17)</f>
        <v>45</v>
      </c>
      <c r="I18" s="310"/>
      <c r="J18" s="311"/>
      <c r="K18" s="312"/>
      <c r="L18" s="78">
        <f>SUM(L15:L17)</f>
        <v>0</v>
      </c>
      <c r="M18" s="79" t="s">
        <v>0</v>
      </c>
      <c r="N18" s="80">
        <f>SUM(N15:N17)</f>
        <v>0</v>
      </c>
      <c r="O18" s="321"/>
      <c r="P18" s="322"/>
      <c r="Q18" s="323"/>
      <c r="R18" s="324"/>
      <c r="S18" s="319"/>
      <c r="T18" s="320"/>
      <c r="U18" s="2"/>
      <c r="AL18" s="46"/>
      <c r="AM18" s="46"/>
      <c r="AN18" s="46"/>
      <c r="AO18" s="3"/>
    </row>
    <row r="19" spans="1:45" ht="30" customHeight="1" thickBot="1" x14ac:dyDescent="0.35">
      <c r="A19"/>
      <c r="B19" s="325" t="e">
        <f>U18Z!#REF!</f>
        <v>#REF!</v>
      </c>
      <c r="C19" s="65">
        <f>N4</f>
        <v>0</v>
      </c>
      <c r="D19" s="66" t="s">
        <v>0</v>
      </c>
      <c r="E19" s="67">
        <f>L4</f>
        <v>0</v>
      </c>
      <c r="F19" s="65">
        <f>N9</f>
        <v>0</v>
      </c>
      <c r="G19" s="66" t="s">
        <v>0</v>
      </c>
      <c r="H19" s="67">
        <f>L9</f>
        <v>0</v>
      </c>
      <c r="I19" s="65">
        <f>N14</f>
        <v>0</v>
      </c>
      <c r="J19" s="66" t="s">
        <v>0</v>
      </c>
      <c r="K19" s="67">
        <f>L14</f>
        <v>0</v>
      </c>
      <c r="L19" s="304"/>
      <c r="M19" s="305"/>
      <c r="N19" s="306"/>
      <c r="O19" s="313">
        <f>I19+F19+C19</f>
        <v>0</v>
      </c>
      <c r="P19" s="315" t="s">
        <v>0</v>
      </c>
      <c r="Q19" s="317">
        <f>K19+H19+E19</f>
        <v>0</v>
      </c>
      <c r="R19" s="324">
        <f>O19</f>
        <v>0</v>
      </c>
      <c r="S19" s="319" t="e">
        <f>O22/Q22</f>
        <v>#DIV/0!</v>
      </c>
      <c r="T19" s="320"/>
      <c r="U19" s="2"/>
      <c r="AL19" s="46"/>
      <c r="AM19" s="46"/>
      <c r="AN19" s="46"/>
      <c r="AO19" s="3"/>
    </row>
    <row r="20" spans="1:45" ht="30" customHeight="1" thickBot="1" x14ac:dyDescent="0.35">
      <c r="A20"/>
      <c r="B20" s="326"/>
      <c r="C20" s="68">
        <f>N5</f>
        <v>0</v>
      </c>
      <c r="D20" s="69" t="s">
        <v>0</v>
      </c>
      <c r="E20" s="70">
        <f>L5</f>
        <v>0</v>
      </c>
      <c r="F20" s="68">
        <f>N10</f>
        <v>0</v>
      </c>
      <c r="G20" s="69" t="s">
        <v>0</v>
      </c>
      <c r="H20" s="70">
        <f>L10</f>
        <v>0</v>
      </c>
      <c r="I20" s="68">
        <f>N15</f>
        <v>0</v>
      </c>
      <c r="J20" s="69" t="s">
        <v>0</v>
      </c>
      <c r="K20" s="70">
        <f>L15</f>
        <v>0</v>
      </c>
      <c r="L20" s="307"/>
      <c r="M20" s="308"/>
      <c r="N20" s="309"/>
      <c r="O20" s="314"/>
      <c r="P20" s="316"/>
      <c r="Q20" s="318"/>
      <c r="R20" s="324"/>
      <c r="S20" s="319"/>
      <c r="T20" s="320"/>
      <c r="U20" s="2"/>
      <c r="AL20" s="46"/>
      <c r="AM20" s="46"/>
      <c r="AN20" s="46"/>
      <c r="AO20" s="3"/>
    </row>
    <row r="21" spans="1:45" ht="30" customHeight="1" thickBot="1" x14ac:dyDescent="0.35">
      <c r="A21"/>
      <c r="B21" s="326"/>
      <c r="C21" s="72">
        <f>N6</f>
        <v>0</v>
      </c>
      <c r="D21" s="73" t="s">
        <v>0</v>
      </c>
      <c r="E21" s="74">
        <f>L6</f>
        <v>0</v>
      </c>
      <c r="F21" s="72">
        <f>N11</f>
        <v>0</v>
      </c>
      <c r="G21" s="73" t="s">
        <v>0</v>
      </c>
      <c r="H21" s="74">
        <f>L11</f>
        <v>0</v>
      </c>
      <c r="I21" s="72">
        <f>N16</f>
        <v>0</v>
      </c>
      <c r="J21" s="73" t="s">
        <v>0</v>
      </c>
      <c r="K21" s="74">
        <f>L16</f>
        <v>0</v>
      </c>
      <c r="L21" s="307"/>
      <c r="M21" s="308"/>
      <c r="N21" s="309"/>
      <c r="O21" s="314"/>
      <c r="P21" s="316"/>
      <c r="Q21" s="318"/>
      <c r="R21" s="324"/>
      <c r="S21" s="319"/>
      <c r="T21" s="320"/>
      <c r="U21" s="2"/>
      <c r="AL21" s="46"/>
      <c r="AM21" s="46"/>
      <c r="AN21" s="46"/>
      <c r="AO21" s="3"/>
    </row>
    <row r="22" spans="1:45" ht="30" customHeight="1" thickBot="1" x14ac:dyDescent="0.35">
      <c r="A22"/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07"/>
      <c r="M22" s="308"/>
      <c r="N22" s="309"/>
      <c r="O22" s="314">
        <f>I23+F23+C23</f>
        <v>0</v>
      </c>
      <c r="P22" s="316" t="s">
        <v>0</v>
      </c>
      <c r="Q22" s="318">
        <f>K23+H23+E23</f>
        <v>0</v>
      </c>
      <c r="R22" s="324"/>
      <c r="S22" s="319"/>
      <c r="T22" s="320"/>
      <c r="U22" s="2"/>
      <c r="AL22" s="46"/>
      <c r="AM22" s="46"/>
      <c r="AN22" s="46"/>
      <c r="AO22" s="3"/>
    </row>
    <row r="23" spans="1:45" ht="30" customHeight="1" thickBot="1" x14ac:dyDescent="0.35">
      <c r="A23"/>
      <c r="B23" s="327"/>
      <c r="C23" s="78">
        <f>SUM(C20:C22)</f>
        <v>0</v>
      </c>
      <c r="D23" s="79" t="s">
        <v>0</v>
      </c>
      <c r="E23" s="80">
        <f>SUM(E20:E22)</f>
        <v>0</v>
      </c>
      <c r="F23" s="78">
        <f>SUM(F20:F22)</f>
        <v>0</v>
      </c>
      <c r="G23" s="79" t="s">
        <v>0</v>
      </c>
      <c r="H23" s="80">
        <f>SUM(H20:H22)</f>
        <v>0</v>
      </c>
      <c r="I23" s="78">
        <f>SUM(I20:I22)</f>
        <v>0</v>
      </c>
      <c r="J23" s="79" t="s">
        <v>0</v>
      </c>
      <c r="K23" s="80">
        <f>SUM(K20:K22)</f>
        <v>0</v>
      </c>
      <c r="L23" s="310"/>
      <c r="M23" s="311"/>
      <c r="N23" s="312"/>
      <c r="O23" s="321"/>
      <c r="P23" s="322"/>
      <c r="Q23" s="323"/>
      <c r="R23" s="324"/>
      <c r="S23" s="319"/>
      <c r="T23" s="320"/>
      <c r="U23" s="2"/>
      <c r="AL23" s="46"/>
      <c r="AM23" s="46"/>
      <c r="AN23" s="46"/>
      <c r="AO23" s="3"/>
    </row>
    <row r="24" spans="1:45" ht="30" customHeight="1" x14ac:dyDescent="0.35">
      <c r="A24" s="115"/>
      <c r="B24" s="8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0"/>
      <c r="S24" s="6"/>
      <c r="T24" s="82"/>
      <c r="U24" s="2"/>
      <c r="W24" s="83"/>
      <c r="AL24" s="46"/>
      <c r="AM24" s="46"/>
      <c r="AN24" s="46"/>
      <c r="AO24" s="3"/>
      <c r="AS24" s="19"/>
    </row>
    <row r="25" spans="1:45" ht="30" customHeight="1" x14ac:dyDescent="0.3">
      <c r="A25"/>
      <c r="B25"/>
      <c r="V25" s="16"/>
      <c r="W25" s="16"/>
      <c r="X25" s="16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7"/>
      <c r="AP25" s="2"/>
    </row>
  </sheetData>
  <mergeCells count="67">
    <mergeCell ref="S19:S23"/>
    <mergeCell ref="T19:T23"/>
    <mergeCell ref="O22:O23"/>
    <mergeCell ref="P22:P23"/>
    <mergeCell ref="Q22:Q23"/>
    <mergeCell ref="L19:N23"/>
    <mergeCell ref="O19:O21"/>
    <mergeCell ref="P19:P21"/>
    <mergeCell ref="Q19:Q21"/>
    <mergeCell ref="R19:R23"/>
    <mergeCell ref="AI16:AK16"/>
    <mergeCell ref="AL16:AN16"/>
    <mergeCell ref="O17:O18"/>
    <mergeCell ref="P17:P18"/>
    <mergeCell ref="Q17:Q18"/>
    <mergeCell ref="T14:T18"/>
    <mergeCell ref="W16:Y16"/>
    <mergeCell ref="Z16:AB16"/>
    <mergeCell ref="AC16:AE16"/>
    <mergeCell ref="AF16:AH16"/>
    <mergeCell ref="T4:T8"/>
    <mergeCell ref="O7:O8"/>
    <mergeCell ref="P7:P8"/>
    <mergeCell ref="Q7:Q8"/>
    <mergeCell ref="AD2:AF2"/>
    <mergeCell ref="AA2:AC2"/>
    <mergeCell ref="O4:O6"/>
    <mergeCell ref="P4:P6"/>
    <mergeCell ref="Q4:Q6"/>
    <mergeCell ref="R4:R8"/>
    <mergeCell ref="S4:S8"/>
    <mergeCell ref="O2:Q2"/>
    <mergeCell ref="R2:R3"/>
    <mergeCell ref="S2:S3"/>
    <mergeCell ref="T2:T3"/>
    <mergeCell ref="AP2:AR2"/>
    <mergeCell ref="O3:Q3"/>
    <mergeCell ref="AG2:AI2"/>
    <mergeCell ref="AJ2:AL2"/>
    <mergeCell ref="AM2:AO2"/>
    <mergeCell ref="B2:B3"/>
    <mergeCell ref="C2:E3"/>
    <mergeCell ref="F2:H3"/>
    <mergeCell ref="I2:K3"/>
    <mergeCell ref="L2:N3"/>
    <mergeCell ref="B19:B23"/>
    <mergeCell ref="B4:B8"/>
    <mergeCell ref="B9:B13"/>
    <mergeCell ref="B14:B18"/>
    <mergeCell ref="F9:H13"/>
    <mergeCell ref="C4:E8"/>
    <mergeCell ref="B1:T1"/>
    <mergeCell ref="I14:K18"/>
    <mergeCell ref="O14:O16"/>
    <mergeCell ref="P14:P16"/>
    <mergeCell ref="Q14:Q16"/>
    <mergeCell ref="S9:S13"/>
    <mergeCell ref="T9:T13"/>
    <mergeCell ref="O12:O13"/>
    <mergeCell ref="P12:P13"/>
    <mergeCell ref="Q12:Q13"/>
    <mergeCell ref="R14:R18"/>
    <mergeCell ref="S14:S18"/>
    <mergeCell ref="O9:O11"/>
    <mergeCell ref="P9:P11"/>
    <mergeCell ref="Q9:Q11"/>
    <mergeCell ref="R9:R1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25"/>
  <sheetViews>
    <sheetView view="pageBreakPreview" topLeftCell="D1" zoomScale="60" workbookViewId="0">
      <selection activeCell="V24" sqref="V24:AP31"/>
    </sheetView>
  </sheetViews>
  <sheetFormatPr defaultRowHeight="14.4" x14ac:dyDescent="0.3"/>
  <cols>
    <col min="1" max="1" width="4.5546875" customWidth="1"/>
    <col min="2" max="2" width="25.33203125" customWidth="1"/>
    <col min="3" max="3" width="5.6640625" customWidth="1"/>
    <col min="4" max="4" width="3.5546875" customWidth="1"/>
    <col min="5" max="5" width="8.21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8.88671875" style="3"/>
    <col min="43" max="43" width="20.5546875" customWidth="1"/>
  </cols>
  <sheetData>
    <row r="1" spans="2:43" ht="39" customHeight="1" thickBot="1" x14ac:dyDescent="0.7">
      <c r="B1" s="276" t="s">
        <v>98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</row>
    <row r="2" spans="2:43" ht="24.9" customHeight="1" thickBot="1" x14ac:dyDescent="0.35">
      <c r="B2" s="328" t="s">
        <v>99</v>
      </c>
      <c r="C2" s="330" t="str">
        <f>B4</f>
        <v>TJ Sokol Frýdek-Místek B</v>
      </c>
      <c r="D2" s="331"/>
      <c r="E2" s="331"/>
      <c r="F2" s="331" t="str">
        <f>B9</f>
        <v>Paskov</v>
      </c>
      <c r="G2" s="331"/>
      <c r="H2" s="331"/>
      <c r="I2" s="331" t="str">
        <f>B14</f>
        <v>Raškovice U20</v>
      </c>
      <c r="J2" s="331"/>
      <c r="K2" s="331"/>
      <c r="L2" s="331" t="str">
        <f>B19</f>
        <v>VKB Frýdlant n.O.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</row>
    <row r="3" spans="2:43" ht="39.75" customHeight="1" thickBot="1" x14ac:dyDescent="0.35"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</row>
    <row r="4" spans="2:43" ht="24.9" customHeight="1" thickBot="1" x14ac:dyDescent="0.35">
      <c r="B4" s="325" t="str">
        <f>U20Z!B4</f>
        <v>TJ Sokol Frýdek-Místek B</v>
      </c>
      <c r="C4" s="348"/>
      <c r="D4" s="349"/>
      <c r="E4" s="350"/>
      <c r="F4" s="65">
        <f>Z13</f>
        <v>0</v>
      </c>
      <c r="G4" s="66" t="s">
        <v>0</v>
      </c>
      <c r="H4" s="67">
        <f>AB13</f>
        <v>2</v>
      </c>
      <c r="I4" s="65">
        <f>AB15</f>
        <v>0</v>
      </c>
      <c r="J4" s="66" t="s">
        <v>0</v>
      </c>
      <c r="K4" s="67">
        <f>Z15</f>
        <v>2</v>
      </c>
      <c r="L4" s="65">
        <f>Z10</f>
        <v>0</v>
      </c>
      <c r="M4" s="66" t="s">
        <v>0</v>
      </c>
      <c r="N4" s="67">
        <f>AB10</f>
        <v>2</v>
      </c>
      <c r="O4" s="313">
        <f>F4+I4+L4</f>
        <v>0</v>
      </c>
      <c r="P4" s="315" t="s">
        <v>0</v>
      </c>
      <c r="Q4" s="317">
        <f>H4+K4+N4</f>
        <v>6</v>
      </c>
      <c r="R4" s="324">
        <f>O4</f>
        <v>0</v>
      </c>
      <c r="S4" s="319">
        <f>O7/Q7</f>
        <v>0.68</v>
      </c>
      <c r="T4" s="320">
        <v>4</v>
      </c>
      <c r="U4" s="2"/>
    </row>
    <row r="5" spans="2:43" ht="24.9" customHeight="1" thickBot="1" x14ac:dyDescent="0.35">
      <c r="B5" s="326"/>
      <c r="C5" s="351"/>
      <c r="D5" s="352"/>
      <c r="E5" s="353"/>
      <c r="F5" s="68">
        <f>AC13</f>
        <v>17</v>
      </c>
      <c r="G5" s="69" t="s">
        <v>0</v>
      </c>
      <c r="H5" s="70">
        <f>AE13</f>
        <v>25</v>
      </c>
      <c r="I5" s="68">
        <f>AE15</f>
        <v>11</v>
      </c>
      <c r="J5" s="71" t="s">
        <v>0</v>
      </c>
      <c r="K5" s="70">
        <f>AC15</f>
        <v>25</v>
      </c>
      <c r="L5" s="68">
        <f>AC10</f>
        <v>17</v>
      </c>
      <c r="M5" s="69" t="s">
        <v>0</v>
      </c>
      <c r="N5" s="70">
        <f>AE10</f>
        <v>25</v>
      </c>
      <c r="O5" s="314"/>
      <c r="P5" s="316"/>
      <c r="Q5" s="318"/>
      <c r="R5" s="324"/>
      <c r="S5" s="319"/>
      <c r="T5" s="320"/>
      <c r="U5" s="2"/>
    </row>
    <row r="6" spans="2:43" ht="24.9" customHeight="1" thickBot="1" x14ac:dyDescent="0.35">
      <c r="B6" s="326"/>
      <c r="C6" s="351"/>
      <c r="D6" s="352"/>
      <c r="E6" s="353"/>
      <c r="F6" s="72">
        <f>AF13</f>
        <v>12</v>
      </c>
      <c r="G6" s="73" t="s">
        <v>0</v>
      </c>
      <c r="H6" s="74">
        <f>AH13</f>
        <v>25</v>
      </c>
      <c r="I6" s="72">
        <f>AH15</f>
        <v>22</v>
      </c>
      <c r="J6" s="75" t="s">
        <v>0</v>
      </c>
      <c r="K6" s="74">
        <f>AF15</f>
        <v>25</v>
      </c>
      <c r="L6" s="72">
        <f>AF10</f>
        <v>23</v>
      </c>
      <c r="M6" s="73" t="s">
        <v>0</v>
      </c>
      <c r="N6" s="74">
        <f>AH10</f>
        <v>25</v>
      </c>
      <c r="O6" s="314"/>
      <c r="P6" s="316"/>
      <c r="Q6" s="318"/>
      <c r="R6" s="324"/>
      <c r="S6" s="319"/>
      <c r="T6" s="320"/>
      <c r="U6" s="2"/>
    </row>
    <row r="7" spans="2:43" ht="24.9" customHeight="1" thickBot="1" x14ac:dyDescent="0.35">
      <c r="B7" s="326"/>
      <c r="C7" s="351"/>
      <c r="D7" s="352"/>
      <c r="E7" s="353"/>
      <c r="F7" s="76">
        <f>AI13</f>
        <v>0</v>
      </c>
      <c r="G7" s="75" t="s">
        <v>0</v>
      </c>
      <c r="H7" s="77">
        <f>AK13</f>
        <v>0</v>
      </c>
      <c r="I7" s="76">
        <f>AK15</f>
        <v>0</v>
      </c>
      <c r="J7" s="75" t="s">
        <v>0</v>
      </c>
      <c r="K7" s="77">
        <f>AI15</f>
        <v>0</v>
      </c>
      <c r="L7" s="76">
        <f>AI10</f>
        <v>0</v>
      </c>
      <c r="M7" s="75" t="s">
        <v>0</v>
      </c>
      <c r="N7" s="77">
        <f>AK10</f>
        <v>0</v>
      </c>
      <c r="O7" s="314">
        <f>F8+I8+L8</f>
        <v>102</v>
      </c>
      <c r="P7" s="316" t="s">
        <v>0</v>
      </c>
      <c r="Q7" s="318">
        <f>H8+K8+N8</f>
        <v>150</v>
      </c>
      <c r="R7" s="324"/>
      <c r="S7" s="319"/>
      <c r="T7" s="320"/>
      <c r="U7" s="2"/>
    </row>
    <row r="8" spans="2:43" ht="24.9" customHeight="1" thickBot="1" x14ac:dyDescent="0.35">
      <c r="B8" s="327"/>
      <c r="C8" s="354"/>
      <c r="D8" s="355"/>
      <c r="E8" s="356"/>
      <c r="F8" s="78">
        <f>SUM(F5:F7)</f>
        <v>29</v>
      </c>
      <c r="G8" s="79" t="s">
        <v>0</v>
      </c>
      <c r="H8" s="80">
        <f>SUM(H5:H7)</f>
        <v>50</v>
      </c>
      <c r="I8" s="78">
        <f>SUM(I5:I7)</f>
        <v>33</v>
      </c>
      <c r="J8" s="79" t="s">
        <v>0</v>
      </c>
      <c r="K8" s="80">
        <f>SUM(K5:K7)</f>
        <v>50</v>
      </c>
      <c r="L8" s="78">
        <f>SUM(L5:L7)</f>
        <v>40</v>
      </c>
      <c r="M8" s="79" t="s">
        <v>0</v>
      </c>
      <c r="N8" s="80">
        <f>SUM(N5:N7)</f>
        <v>50</v>
      </c>
      <c r="O8" s="321"/>
      <c r="P8" s="322"/>
      <c r="Q8" s="323"/>
      <c r="R8" s="324"/>
      <c r="S8" s="319"/>
      <c r="T8" s="320"/>
      <c r="U8" s="2"/>
    </row>
    <row r="9" spans="2:43" ht="24.9" customHeight="1" thickBot="1" x14ac:dyDescent="0.45">
      <c r="B9" s="325" t="str">
        <f>U20Z!B5</f>
        <v>Paskov</v>
      </c>
      <c r="C9" s="65">
        <f>H4</f>
        <v>2</v>
      </c>
      <c r="D9" s="66" t="s">
        <v>0</v>
      </c>
      <c r="E9" s="67">
        <f>F4</f>
        <v>0</v>
      </c>
      <c r="F9" s="348"/>
      <c r="G9" s="349"/>
      <c r="H9" s="350"/>
      <c r="I9" s="65">
        <f>Z11</f>
        <v>2</v>
      </c>
      <c r="J9" s="66" t="s">
        <v>0</v>
      </c>
      <c r="K9" s="67">
        <f>AB11</f>
        <v>0</v>
      </c>
      <c r="L9" s="65">
        <f>Z14</f>
        <v>2</v>
      </c>
      <c r="M9" s="66" t="s">
        <v>0</v>
      </c>
      <c r="N9" s="67">
        <f>AB14</f>
        <v>0</v>
      </c>
      <c r="O9" s="313">
        <f>L9+I9+C9</f>
        <v>6</v>
      </c>
      <c r="P9" s="315" t="s">
        <v>0</v>
      </c>
      <c r="Q9" s="317">
        <f>N9+K9+E9</f>
        <v>0</v>
      </c>
      <c r="R9" s="324">
        <f>O9</f>
        <v>6</v>
      </c>
      <c r="S9" s="319">
        <f>O12/Q12</f>
        <v>1.6304347826086956</v>
      </c>
      <c r="T9" s="320">
        <v>1</v>
      </c>
      <c r="U9" s="2"/>
      <c r="V9" s="50" t="s">
        <v>31</v>
      </c>
      <c r="W9" s="357" t="s">
        <v>113</v>
      </c>
      <c r="X9" s="357"/>
      <c r="Y9" s="357"/>
      <c r="Z9" s="343" t="s">
        <v>1</v>
      </c>
      <c r="AA9" s="338"/>
      <c r="AB9" s="344"/>
      <c r="AC9" s="343" t="s">
        <v>7</v>
      </c>
      <c r="AD9" s="338"/>
      <c r="AE9" s="344"/>
      <c r="AF9" s="343" t="s">
        <v>8</v>
      </c>
      <c r="AG9" s="338"/>
      <c r="AH9" s="344"/>
      <c r="AI9" s="343" t="s">
        <v>9</v>
      </c>
      <c r="AJ9" s="338"/>
      <c r="AK9" s="344"/>
      <c r="AL9" s="337" t="s">
        <v>2</v>
      </c>
      <c r="AM9" s="338"/>
      <c r="AN9" s="339"/>
      <c r="AO9" s="47" t="s">
        <v>32</v>
      </c>
      <c r="AP9" s="48" t="s">
        <v>13</v>
      </c>
      <c r="AQ9" s="49" t="s">
        <v>28</v>
      </c>
    </row>
    <row r="10" spans="2:43" ht="24.9" customHeight="1" thickBot="1" x14ac:dyDescent="0.45">
      <c r="B10" s="326"/>
      <c r="C10" s="68">
        <f>H5</f>
        <v>25</v>
      </c>
      <c r="D10" s="69" t="s">
        <v>0</v>
      </c>
      <c r="E10" s="70">
        <f>F5</f>
        <v>17</v>
      </c>
      <c r="F10" s="351"/>
      <c r="G10" s="352"/>
      <c r="H10" s="353"/>
      <c r="I10" s="68">
        <f>AC11</f>
        <v>25</v>
      </c>
      <c r="J10" s="71" t="s">
        <v>0</v>
      </c>
      <c r="K10" s="70">
        <f>AE11</f>
        <v>16</v>
      </c>
      <c r="L10" s="68">
        <f>AC14</f>
        <v>25</v>
      </c>
      <c r="M10" s="69" t="s">
        <v>0</v>
      </c>
      <c r="N10" s="70">
        <f>AE14</f>
        <v>15</v>
      </c>
      <c r="O10" s="314"/>
      <c r="P10" s="316"/>
      <c r="Q10" s="318"/>
      <c r="R10" s="324"/>
      <c r="S10" s="319"/>
      <c r="T10" s="320"/>
      <c r="U10" s="2"/>
      <c r="V10" s="51">
        <v>1</v>
      </c>
      <c r="W10" s="364" t="str">
        <f>B4</f>
        <v>TJ Sokol Frýdek-Místek B</v>
      </c>
      <c r="X10" s="365" t="s">
        <v>6</v>
      </c>
      <c r="Y10" s="366" t="str">
        <f>B19</f>
        <v>VKB Frýdlant n.O.</v>
      </c>
      <c r="Z10" s="24">
        <v>0</v>
      </c>
      <c r="AA10" s="23" t="s">
        <v>0</v>
      </c>
      <c r="AB10" s="25">
        <v>2</v>
      </c>
      <c r="AC10" s="24">
        <v>17</v>
      </c>
      <c r="AD10" s="23" t="s">
        <v>0</v>
      </c>
      <c r="AE10" s="25">
        <v>25</v>
      </c>
      <c r="AF10" s="24">
        <v>23</v>
      </c>
      <c r="AG10" s="23" t="s">
        <v>0</v>
      </c>
      <c r="AH10" s="25">
        <v>25</v>
      </c>
      <c r="AI10" s="24"/>
      <c r="AJ10" s="23" t="s">
        <v>0</v>
      </c>
      <c r="AK10" s="25"/>
      <c r="AL10" s="11">
        <f>AI10+AF10+AC10</f>
        <v>40</v>
      </c>
      <c r="AM10" s="9" t="s">
        <v>0</v>
      </c>
      <c r="AN10" s="10">
        <f>AK10+AH10+AE10</f>
        <v>50</v>
      </c>
      <c r="AO10" s="145"/>
      <c r="AP10" s="146">
        <v>5</v>
      </c>
      <c r="AQ10" s="40" t="s">
        <v>120</v>
      </c>
    </row>
    <row r="11" spans="2:43" ht="24.9" customHeight="1" thickBot="1" x14ac:dyDescent="0.45">
      <c r="B11" s="326"/>
      <c r="C11" s="72">
        <f>H6</f>
        <v>25</v>
      </c>
      <c r="D11" s="73" t="s">
        <v>0</v>
      </c>
      <c r="E11" s="74">
        <f>F6</f>
        <v>12</v>
      </c>
      <c r="F11" s="351"/>
      <c r="G11" s="352"/>
      <c r="H11" s="353"/>
      <c r="I11" s="72">
        <f>AF11</f>
        <v>25</v>
      </c>
      <c r="J11" s="73" t="s">
        <v>0</v>
      </c>
      <c r="K11" s="74">
        <f>AH11</f>
        <v>20</v>
      </c>
      <c r="L11" s="72">
        <f>AF14</f>
        <v>25</v>
      </c>
      <c r="M11" s="73" t="s">
        <v>0</v>
      </c>
      <c r="N11" s="74">
        <f>AH14</f>
        <v>12</v>
      </c>
      <c r="O11" s="314"/>
      <c r="P11" s="316"/>
      <c r="Q11" s="318"/>
      <c r="R11" s="324"/>
      <c r="S11" s="319"/>
      <c r="T11" s="320"/>
      <c r="U11" s="2"/>
      <c r="V11" s="55">
        <v>2</v>
      </c>
      <c r="W11" s="367" t="str">
        <f>B9</f>
        <v>Paskov</v>
      </c>
      <c r="X11" s="368" t="s">
        <v>6</v>
      </c>
      <c r="Y11" s="369" t="str">
        <f>B14</f>
        <v>Raškovice U20</v>
      </c>
      <c r="Z11" s="28">
        <v>2</v>
      </c>
      <c r="AA11" s="27"/>
      <c r="AB11" s="29">
        <v>0</v>
      </c>
      <c r="AC11" s="28">
        <v>25</v>
      </c>
      <c r="AD11" s="27" t="s">
        <v>0</v>
      </c>
      <c r="AE11" s="29">
        <v>16</v>
      </c>
      <c r="AF11" s="28">
        <v>25</v>
      </c>
      <c r="AG11" s="27" t="s">
        <v>0</v>
      </c>
      <c r="AH11" s="29">
        <v>20</v>
      </c>
      <c r="AI11" s="28"/>
      <c r="AJ11" s="27" t="s">
        <v>0</v>
      </c>
      <c r="AK11" s="29"/>
      <c r="AL11" s="12">
        <f t="shared" ref="AL11:AL14" si="0">AI11+AF11+AC11</f>
        <v>50</v>
      </c>
      <c r="AM11" s="22" t="s">
        <v>0</v>
      </c>
      <c r="AN11" s="21">
        <f t="shared" ref="AN11:AN15" si="1">AK11+AH11+AE11</f>
        <v>36</v>
      </c>
      <c r="AO11" s="85"/>
      <c r="AP11" s="30">
        <v>5</v>
      </c>
      <c r="AQ11" s="34" t="s">
        <v>122</v>
      </c>
    </row>
    <row r="12" spans="2:43" ht="24.9" customHeight="1" thickBot="1" x14ac:dyDescent="0.45">
      <c r="B12" s="326"/>
      <c r="C12" s="76">
        <f>H7</f>
        <v>0</v>
      </c>
      <c r="D12" s="75" t="s">
        <v>0</v>
      </c>
      <c r="E12" s="77">
        <f>F7</f>
        <v>0</v>
      </c>
      <c r="F12" s="351"/>
      <c r="G12" s="352"/>
      <c r="H12" s="353"/>
      <c r="I12" s="76">
        <f>AI11</f>
        <v>0</v>
      </c>
      <c r="J12" s="71" t="s">
        <v>0</v>
      </c>
      <c r="K12" s="77">
        <f>AK11</f>
        <v>0</v>
      </c>
      <c r="L12" s="76">
        <f>AI14</f>
        <v>0</v>
      </c>
      <c r="M12" s="75" t="s">
        <v>0</v>
      </c>
      <c r="N12" s="77">
        <f>AK14</f>
        <v>0</v>
      </c>
      <c r="O12" s="314">
        <f>L13+I13+C13</f>
        <v>150</v>
      </c>
      <c r="P12" s="316" t="s">
        <v>0</v>
      </c>
      <c r="Q12" s="318">
        <f>N13+K13+E13</f>
        <v>92</v>
      </c>
      <c r="R12" s="324"/>
      <c r="S12" s="319"/>
      <c r="T12" s="320"/>
      <c r="U12" s="2"/>
      <c r="V12" s="55">
        <v>3</v>
      </c>
      <c r="W12" s="367" t="str">
        <f>B19</f>
        <v>VKB Frýdlant n.O.</v>
      </c>
      <c r="X12" s="368" t="s">
        <v>6</v>
      </c>
      <c r="Y12" s="369" t="str">
        <f>B14</f>
        <v>Raškovice U20</v>
      </c>
      <c r="Z12" s="28">
        <v>1</v>
      </c>
      <c r="AA12" s="27" t="s">
        <v>0</v>
      </c>
      <c r="AB12" s="29">
        <v>1</v>
      </c>
      <c r="AC12" s="28">
        <v>25</v>
      </c>
      <c r="AD12" s="27" t="s">
        <v>0</v>
      </c>
      <c r="AE12" s="29">
        <v>21</v>
      </c>
      <c r="AF12" s="28">
        <v>21</v>
      </c>
      <c r="AG12" s="27" t="s">
        <v>0</v>
      </c>
      <c r="AH12" s="29">
        <v>25</v>
      </c>
      <c r="AI12" s="28"/>
      <c r="AJ12" s="27" t="s">
        <v>0</v>
      </c>
      <c r="AK12" s="29"/>
      <c r="AL12" s="12">
        <f t="shared" si="0"/>
        <v>46</v>
      </c>
      <c r="AM12" s="22" t="s">
        <v>0</v>
      </c>
      <c r="AN12" s="21">
        <f t="shared" si="1"/>
        <v>46</v>
      </c>
      <c r="AO12" s="85"/>
      <c r="AP12" s="30">
        <v>4</v>
      </c>
      <c r="AQ12" s="34" t="s">
        <v>122</v>
      </c>
    </row>
    <row r="13" spans="2:43" ht="24.9" customHeight="1" thickBot="1" x14ac:dyDescent="0.45">
      <c r="B13" s="327"/>
      <c r="C13" s="78">
        <f>SUM(C10:C12)</f>
        <v>50</v>
      </c>
      <c r="D13" s="79" t="s">
        <v>0</v>
      </c>
      <c r="E13" s="80">
        <f>SUM(E10:E12)</f>
        <v>29</v>
      </c>
      <c r="F13" s="354"/>
      <c r="G13" s="355"/>
      <c r="H13" s="356"/>
      <c r="I13" s="78">
        <f>SUM(I10:I12)</f>
        <v>50</v>
      </c>
      <c r="J13" s="79" t="s">
        <v>0</v>
      </c>
      <c r="K13" s="80">
        <f>SUM(K10:K12)</f>
        <v>36</v>
      </c>
      <c r="L13" s="78">
        <f>SUM(L10:L12)</f>
        <v>50</v>
      </c>
      <c r="M13" s="79" t="s">
        <v>0</v>
      </c>
      <c r="N13" s="80">
        <f>SUM(N10:N12)</f>
        <v>27</v>
      </c>
      <c r="O13" s="321"/>
      <c r="P13" s="322"/>
      <c r="Q13" s="323"/>
      <c r="R13" s="324"/>
      <c r="S13" s="319"/>
      <c r="T13" s="320"/>
      <c r="U13" s="2"/>
      <c r="V13" s="55">
        <v>4</v>
      </c>
      <c r="W13" s="367" t="str">
        <f>B4</f>
        <v>TJ Sokol Frýdek-Místek B</v>
      </c>
      <c r="X13" s="368" t="s">
        <v>6</v>
      </c>
      <c r="Y13" s="369" t="str">
        <f>B9</f>
        <v>Paskov</v>
      </c>
      <c r="Z13" s="28">
        <v>0</v>
      </c>
      <c r="AA13" s="27" t="s">
        <v>0</v>
      </c>
      <c r="AB13" s="29">
        <v>2</v>
      </c>
      <c r="AC13" s="28">
        <v>17</v>
      </c>
      <c r="AD13" s="27" t="s">
        <v>0</v>
      </c>
      <c r="AE13" s="29">
        <v>25</v>
      </c>
      <c r="AF13" s="28">
        <v>12</v>
      </c>
      <c r="AG13" s="27" t="s">
        <v>0</v>
      </c>
      <c r="AH13" s="29">
        <v>25</v>
      </c>
      <c r="AI13" s="28"/>
      <c r="AJ13" s="27" t="s">
        <v>0</v>
      </c>
      <c r="AK13" s="29"/>
      <c r="AL13" s="12">
        <f t="shared" si="0"/>
        <v>29</v>
      </c>
      <c r="AM13" s="22" t="s">
        <v>0</v>
      </c>
      <c r="AN13" s="21">
        <f t="shared" si="1"/>
        <v>50</v>
      </c>
      <c r="AO13" s="85"/>
      <c r="AP13" s="30">
        <v>5</v>
      </c>
      <c r="AQ13" s="34" t="s">
        <v>117</v>
      </c>
    </row>
    <row r="14" spans="2:43" ht="24.9" customHeight="1" thickBot="1" x14ac:dyDescent="0.45">
      <c r="B14" s="325" t="str">
        <f>U20Z!B7</f>
        <v>Raškovice U20</v>
      </c>
      <c r="C14" s="65">
        <f>K4</f>
        <v>2</v>
      </c>
      <c r="D14" s="66" t="s">
        <v>0</v>
      </c>
      <c r="E14" s="67">
        <f>I4</f>
        <v>0</v>
      </c>
      <c r="F14" s="65">
        <f>K9</f>
        <v>0</v>
      </c>
      <c r="G14" s="66" t="s">
        <v>0</v>
      </c>
      <c r="H14" s="67">
        <f>I9</f>
        <v>2</v>
      </c>
      <c r="I14" s="348"/>
      <c r="J14" s="349"/>
      <c r="K14" s="350"/>
      <c r="L14" s="65">
        <f>AB12</f>
        <v>1</v>
      </c>
      <c r="M14" s="66" t="s">
        <v>0</v>
      </c>
      <c r="N14" s="67">
        <f>Z12</f>
        <v>1</v>
      </c>
      <c r="O14" s="313">
        <f>L14+F14+C14</f>
        <v>3</v>
      </c>
      <c r="P14" s="315" t="s">
        <v>0</v>
      </c>
      <c r="Q14" s="317">
        <f>N14+H14+E14</f>
        <v>3</v>
      </c>
      <c r="R14" s="324">
        <f>O14</f>
        <v>3</v>
      </c>
      <c r="S14" s="319">
        <f>O17/Q17</f>
        <v>1.0232558139534884</v>
      </c>
      <c r="T14" s="320">
        <v>2</v>
      </c>
      <c r="U14" s="2"/>
      <c r="V14" s="55">
        <v>5</v>
      </c>
      <c r="W14" s="367" t="str">
        <f>B9</f>
        <v>Paskov</v>
      </c>
      <c r="X14" s="368" t="s">
        <v>6</v>
      </c>
      <c r="Y14" s="369" t="str">
        <f>B19</f>
        <v>VKB Frýdlant n.O.</v>
      </c>
      <c r="Z14" s="28">
        <v>2</v>
      </c>
      <c r="AA14" s="27" t="s">
        <v>0</v>
      </c>
      <c r="AB14" s="29">
        <v>0</v>
      </c>
      <c r="AC14" s="28">
        <v>25</v>
      </c>
      <c r="AD14" s="27" t="s">
        <v>0</v>
      </c>
      <c r="AE14" s="29">
        <v>15</v>
      </c>
      <c r="AF14" s="28">
        <v>25</v>
      </c>
      <c r="AG14" s="27" t="s">
        <v>0</v>
      </c>
      <c r="AH14" s="29">
        <v>12</v>
      </c>
      <c r="AI14" s="28"/>
      <c r="AJ14" s="27" t="s">
        <v>0</v>
      </c>
      <c r="AK14" s="29"/>
      <c r="AL14" s="12">
        <f t="shared" si="0"/>
        <v>50</v>
      </c>
      <c r="AM14" s="22" t="s">
        <v>0</v>
      </c>
      <c r="AN14" s="21">
        <f t="shared" si="1"/>
        <v>27</v>
      </c>
      <c r="AO14" s="85"/>
      <c r="AP14" s="30">
        <v>5</v>
      </c>
      <c r="AQ14" s="34" t="s">
        <v>119</v>
      </c>
    </row>
    <row r="15" spans="2:43" ht="24.9" customHeight="1" thickBot="1" x14ac:dyDescent="0.45">
      <c r="B15" s="326"/>
      <c r="C15" s="68">
        <f>K5</f>
        <v>25</v>
      </c>
      <c r="D15" s="69" t="s">
        <v>0</v>
      </c>
      <c r="E15" s="70">
        <f>I5</f>
        <v>11</v>
      </c>
      <c r="F15" s="68">
        <f>K10</f>
        <v>16</v>
      </c>
      <c r="G15" s="69" t="s">
        <v>0</v>
      </c>
      <c r="H15" s="70">
        <f>I10</f>
        <v>25</v>
      </c>
      <c r="I15" s="351"/>
      <c r="J15" s="352"/>
      <c r="K15" s="353"/>
      <c r="L15" s="68">
        <f>AE12</f>
        <v>21</v>
      </c>
      <c r="M15" s="69" t="s">
        <v>0</v>
      </c>
      <c r="N15" s="70">
        <f>AC12</f>
        <v>25</v>
      </c>
      <c r="O15" s="314"/>
      <c r="P15" s="316"/>
      <c r="Q15" s="318"/>
      <c r="R15" s="324"/>
      <c r="S15" s="319"/>
      <c r="T15" s="320"/>
      <c r="U15" s="2"/>
      <c r="V15" s="59">
        <v>6</v>
      </c>
      <c r="W15" s="370" t="str">
        <f>B14</f>
        <v>Raškovice U20</v>
      </c>
      <c r="X15" s="371" t="s">
        <v>6</v>
      </c>
      <c r="Y15" s="372" t="str">
        <f>B4</f>
        <v>TJ Sokol Frýdek-Místek B</v>
      </c>
      <c r="Z15" s="32">
        <v>2</v>
      </c>
      <c r="AA15" s="31" t="s">
        <v>0</v>
      </c>
      <c r="AB15" s="33">
        <v>0</v>
      </c>
      <c r="AC15" s="32">
        <v>25</v>
      </c>
      <c r="AD15" s="31" t="s">
        <v>0</v>
      </c>
      <c r="AE15" s="33">
        <v>11</v>
      </c>
      <c r="AF15" s="32">
        <v>25</v>
      </c>
      <c r="AG15" s="31" t="s">
        <v>0</v>
      </c>
      <c r="AH15" s="33">
        <v>22</v>
      </c>
      <c r="AI15" s="32"/>
      <c r="AJ15" s="31" t="s">
        <v>0</v>
      </c>
      <c r="AK15" s="33"/>
      <c r="AL15" s="13">
        <f>AI15+AF15+AC15</f>
        <v>50</v>
      </c>
      <c r="AM15" s="14" t="s">
        <v>0</v>
      </c>
      <c r="AN15" s="15">
        <f t="shared" si="1"/>
        <v>33</v>
      </c>
      <c r="AO15" s="37"/>
      <c r="AP15" s="38">
        <v>4</v>
      </c>
      <c r="AQ15" s="35" t="s">
        <v>116</v>
      </c>
    </row>
    <row r="16" spans="2:43" ht="24.9" customHeight="1" thickBot="1" x14ac:dyDescent="0.4">
      <c r="B16" s="326"/>
      <c r="C16" s="72">
        <f>K6</f>
        <v>25</v>
      </c>
      <c r="D16" s="73" t="s">
        <v>0</v>
      </c>
      <c r="E16" s="74">
        <f>I6</f>
        <v>22</v>
      </c>
      <c r="F16" s="72">
        <f>K11</f>
        <v>20</v>
      </c>
      <c r="G16" s="73" t="s">
        <v>0</v>
      </c>
      <c r="H16" s="74">
        <f>I11</f>
        <v>25</v>
      </c>
      <c r="I16" s="351"/>
      <c r="J16" s="352"/>
      <c r="K16" s="353"/>
      <c r="L16" s="72">
        <f>AH12</f>
        <v>25</v>
      </c>
      <c r="M16" s="73" t="s">
        <v>0</v>
      </c>
      <c r="N16" s="74">
        <f>AF12</f>
        <v>21</v>
      </c>
      <c r="O16" s="314"/>
      <c r="P16" s="316"/>
      <c r="Q16" s="318"/>
      <c r="R16" s="324"/>
      <c r="S16" s="319"/>
      <c r="T16" s="320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P16" s="144"/>
    </row>
    <row r="17" spans="1:41" ht="24.9" customHeight="1" thickBot="1" x14ac:dyDescent="0.35"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51"/>
      <c r="J17" s="352"/>
      <c r="K17" s="353"/>
      <c r="L17" s="76">
        <f>AK12</f>
        <v>0</v>
      </c>
      <c r="M17" s="75" t="s">
        <v>0</v>
      </c>
      <c r="N17" s="77">
        <f>AI12</f>
        <v>0</v>
      </c>
      <c r="O17" s="314">
        <f>L18+F18+C18</f>
        <v>132</v>
      </c>
      <c r="P17" s="316" t="s">
        <v>0</v>
      </c>
      <c r="Q17" s="318">
        <f>N18+H18+E18</f>
        <v>129</v>
      </c>
      <c r="R17" s="324"/>
      <c r="S17" s="319"/>
      <c r="T17" s="320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1:41" ht="24.9" customHeight="1" thickBot="1" x14ac:dyDescent="0.35">
      <c r="B18" s="327"/>
      <c r="C18" s="78">
        <f>SUM(C15:C17)</f>
        <v>50</v>
      </c>
      <c r="D18" s="79" t="s">
        <v>0</v>
      </c>
      <c r="E18" s="80">
        <f>SUM(E15:E17)</f>
        <v>33</v>
      </c>
      <c r="F18" s="78">
        <f>SUM(F15:F17)</f>
        <v>36</v>
      </c>
      <c r="G18" s="79" t="s">
        <v>0</v>
      </c>
      <c r="H18" s="80">
        <f>SUM(H15:H17)</f>
        <v>50</v>
      </c>
      <c r="I18" s="354"/>
      <c r="J18" s="355"/>
      <c r="K18" s="356"/>
      <c r="L18" s="78">
        <f>SUM(L15:L17)</f>
        <v>46</v>
      </c>
      <c r="M18" s="79" t="s">
        <v>0</v>
      </c>
      <c r="N18" s="80">
        <f>SUM(N15:N17)</f>
        <v>46</v>
      </c>
      <c r="O18" s="321"/>
      <c r="P18" s="322"/>
      <c r="Q18" s="323"/>
      <c r="R18" s="324"/>
      <c r="S18" s="319"/>
      <c r="T18" s="320"/>
      <c r="U18" s="2"/>
      <c r="AL18" s="46"/>
      <c r="AM18" s="46"/>
      <c r="AN18" s="46"/>
    </row>
    <row r="19" spans="1:41" ht="24.9" customHeight="1" thickBot="1" x14ac:dyDescent="0.35">
      <c r="B19" s="325" t="str">
        <f>U20Z!B10</f>
        <v>VKB Frýdlant n.O.</v>
      </c>
      <c r="C19" s="65">
        <f>N4</f>
        <v>2</v>
      </c>
      <c r="D19" s="66" t="s">
        <v>0</v>
      </c>
      <c r="E19" s="67">
        <f>L4</f>
        <v>0</v>
      </c>
      <c r="F19" s="65">
        <f>N9</f>
        <v>0</v>
      </c>
      <c r="G19" s="66" t="s">
        <v>0</v>
      </c>
      <c r="H19" s="67">
        <f>L9</f>
        <v>2</v>
      </c>
      <c r="I19" s="65">
        <f>Z12</f>
        <v>1</v>
      </c>
      <c r="J19" s="66" t="s">
        <v>0</v>
      </c>
      <c r="K19" s="67">
        <f>L14</f>
        <v>1</v>
      </c>
      <c r="L19" s="348"/>
      <c r="M19" s="349"/>
      <c r="N19" s="350"/>
      <c r="O19" s="313">
        <f>I19+F19+C19</f>
        <v>3</v>
      </c>
      <c r="P19" s="315" t="s">
        <v>0</v>
      </c>
      <c r="Q19" s="317">
        <f>K19+H19+E19</f>
        <v>3</v>
      </c>
      <c r="R19" s="324">
        <f>O19</f>
        <v>3</v>
      </c>
      <c r="S19" s="319">
        <f>O22/Q22</f>
        <v>0.90441176470588236</v>
      </c>
      <c r="T19" s="320">
        <v>3</v>
      </c>
      <c r="U19" s="2"/>
      <c r="AL19" s="46"/>
      <c r="AM19" s="46"/>
      <c r="AN19" s="46"/>
    </row>
    <row r="20" spans="1:41" ht="24.9" customHeight="1" thickBot="1" x14ac:dyDescent="0.35">
      <c r="B20" s="326"/>
      <c r="C20" s="68">
        <f>N5</f>
        <v>25</v>
      </c>
      <c r="D20" s="69" t="s">
        <v>0</v>
      </c>
      <c r="E20" s="70">
        <f>L5</f>
        <v>17</v>
      </c>
      <c r="F20" s="68">
        <f>N10</f>
        <v>15</v>
      </c>
      <c r="G20" s="69" t="s">
        <v>0</v>
      </c>
      <c r="H20" s="70">
        <f>L10</f>
        <v>25</v>
      </c>
      <c r="I20" s="68">
        <f>N15</f>
        <v>25</v>
      </c>
      <c r="J20" s="69" t="s">
        <v>0</v>
      </c>
      <c r="K20" s="70">
        <f>L15</f>
        <v>21</v>
      </c>
      <c r="L20" s="351"/>
      <c r="M20" s="352"/>
      <c r="N20" s="353"/>
      <c r="O20" s="314"/>
      <c r="P20" s="316"/>
      <c r="Q20" s="318"/>
      <c r="R20" s="324"/>
      <c r="S20" s="319"/>
      <c r="T20" s="320"/>
      <c r="U20" s="2"/>
      <c r="AL20" s="46"/>
      <c r="AM20" s="46"/>
      <c r="AN20" s="46"/>
    </row>
    <row r="21" spans="1:41" ht="24.9" customHeight="1" thickBot="1" x14ac:dyDescent="0.35">
      <c r="B21" s="326"/>
      <c r="C21" s="72">
        <f>N6</f>
        <v>25</v>
      </c>
      <c r="D21" s="73" t="s">
        <v>0</v>
      </c>
      <c r="E21" s="74">
        <f>L6</f>
        <v>23</v>
      </c>
      <c r="F21" s="72">
        <f>N11</f>
        <v>12</v>
      </c>
      <c r="G21" s="73" t="s">
        <v>0</v>
      </c>
      <c r="H21" s="74">
        <f>L11</f>
        <v>25</v>
      </c>
      <c r="I21" s="72">
        <f>N16</f>
        <v>21</v>
      </c>
      <c r="J21" s="73" t="s">
        <v>0</v>
      </c>
      <c r="K21" s="74">
        <f>L16</f>
        <v>25</v>
      </c>
      <c r="L21" s="351"/>
      <c r="M21" s="352"/>
      <c r="N21" s="353"/>
      <c r="O21" s="314"/>
      <c r="P21" s="316"/>
      <c r="Q21" s="318"/>
      <c r="R21" s="324"/>
      <c r="S21" s="319"/>
      <c r="T21" s="320"/>
      <c r="U21" s="2"/>
      <c r="AL21" s="46"/>
      <c r="AM21" s="46"/>
      <c r="AN21" s="46"/>
    </row>
    <row r="22" spans="1:41" ht="24.9" customHeight="1" thickBot="1" x14ac:dyDescent="0.35"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51"/>
      <c r="M22" s="352"/>
      <c r="N22" s="353"/>
      <c r="O22" s="314">
        <f>I23+F23+C23</f>
        <v>123</v>
      </c>
      <c r="P22" s="316" t="s">
        <v>0</v>
      </c>
      <c r="Q22" s="318">
        <f>K23+H23+E23</f>
        <v>136</v>
      </c>
      <c r="R22" s="324"/>
      <c r="S22" s="319"/>
      <c r="T22" s="320"/>
      <c r="U22" s="2"/>
      <c r="AL22" s="46"/>
      <c r="AM22" s="46"/>
      <c r="AN22" s="46"/>
    </row>
    <row r="23" spans="1:41" ht="24.9" customHeight="1" thickBot="1" x14ac:dyDescent="0.35">
      <c r="B23" s="327"/>
      <c r="C23" s="78">
        <f>SUM(C20:C22)</f>
        <v>50</v>
      </c>
      <c r="D23" s="79" t="s">
        <v>0</v>
      </c>
      <c r="E23" s="80">
        <f>SUM(E20:E22)</f>
        <v>40</v>
      </c>
      <c r="F23" s="78">
        <f>SUM(F20:F22)</f>
        <v>27</v>
      </c>
      <c r="G23" s="79" t="s">
        <v>0</v>
      </c>
      <c r="H23" s="80">
        <f>SUM(H20:H22)</f>
        <v>50</v>
      </c>
      <c r="I23" s="78">
        <f>SUM(I20:I22)</f>
        <v>46</v>
      </c>
      <c r="J23" s="79" t="s">
        <v>0</v>
      </c>
      <c r="K23" s="80">
        <f>SUM(K20:K22)</f>
        <v>46</v>
      </c>
      <c r="L23" s="354"/>
      <c r="M23" s="355"/>
      <c r="N23" s="356"/>
      <c r="O23" s="321"/>
      <c r="P23" s="322"/>
      <c r="Q23" s="323"/>
      <c r="R23" s="324"/>
      <c r="S23" s="319"/>
      <c r="T23" s="320"/>
      <c r="U23" s="2"/>
      <c r="AL23" s="46"/>
      <c r="AM23" s="46"/>
      <c r="AN23" s="46"/>
    </row>
    <row r="24" spans="1:41" ht="21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41" ht="24.9" customHeight="1" x14ac:dyDescent="0.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5"/>
      <c r="S25" s="2"/>
      <c r="T25" s="2"/>
      <c r="U25" s="2"/>
    </row>
  </sheetData>
  <mergeCells count="67">
    <mergeCell ref="O2:Q2"/>
    <mergeCell ref="O7:O8"/>
    <mergeCell ref="P7:P8"/>
    <mergeCell ref="Q7:Q8"/>
    <mergeCell ref="B2:B3"/>
    <mergeCell ref="C2:E3"/>
    <mergeCell ref="F2:H3"/>
    <mergeCell ref="I2:K3"/>
    <mergeCell ref="L2:N3"/>
    <mergeCell ref="AI16:AK16"/>
    <mergeCell ref="B1:T1"/>
    <mergeCell ref="B9:B13"/>
    <mergeCell ref="F9:H13"/>
    <mergeCell ref="O9:O11"/>
    <mergeCell ref="P9:P11"/>
    <mergeCell ref="Q9:Q11"/>
    <mergeCell ref="O12:O13"/>
    <mergeCell ref="P12:P13"/>
    <mergeCell ref="Q12:Q13"/>
    <mergeCell ref="O3:Q3"/>
    <mergeCell ref="B4:B8"/>
    <mergeCell ref="C4:E8"/>
    <mergeCell ref="O4:O6"/>
    <mergeCell ref="P4:P6"/>
    <mergeCell ref="Q4:Q6"/>
    <mergeCell ref="Z9:AB9"/>
    <mergeCell ref="AL9:AN9"/>
    <mergeCell ref="R19:R23"/>
    <mergeCell ref="S19:S23"/>
    <mergeCell ref="T19:T23"/>
    <mergeCell ref="R9:R13"/>
    <mergeCell ref="S9:S13"/>
    <mergeCell ref="T9:T13"/>
    <mergeCell ref="AC9:AE9"/>
    <mergeCell ref="AF9:AH9"/>
    <mergeCell ref="AI9:AK9"/>
    <mergeCell ref="R14:R18"/>
    <mergeCell ref="AL16:AN16"/>
    <mergeCell ref="Z16:AB16"/>
    <mergeCell ref="AC16:AE16"/>
    <mergeCell ref="AF16:AH16"/>
    <mergeCell ref="R2:R3"/>
    <mergeCell ref="S2:S3"/>
    <mergeCell ref="T2:T3"/>
    <mergeCell ref="W9:Y9"/>
    <mergeCell ref="S14:S18"/>
    <mergeCell ref="T14:T18"/>
    <mergeCell ref="S4:S8"/>
    <mergeCell ref="T4:T8"/>
    <mergeCell ref="R4:R8"/>
    <mergeCell ref="W16:Y16"/>
    <mergeCell ref="Q19:Q21"/>
    <mergeCell ref="O22:O23"/>
    <mergeCell ref="P22:P23"/>
    <mergeCell ref="Q22:Q23"/>
    <mergeCell ref="B14:B18"/>
    <mergeCell ref="I14:K18"/>
    <mergeCell ref="O14:O16"/>
    <mergeCell ref="P14:P16"/>
    <mergeCell ref="Q14:Q16"/>
    <mergeCell ref="O17:O18"/>
    <mergeCell ref="P17:P18"/>
    <mergeCell ref="Q17:Q18"/>
    <mergeCell ref="B19:B23"/>
    <mergeCell ref="L19:N23"/>
    <mergeCell ref="O19:O21"/>
    <mergeCell ref="P19:P21"/>
  </mergeCells>
  <phoneticPr fontId="3" type="noConversion"/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4" man="1"/>
    <brk id="43" max="9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672A-1E2C-49DD-8855-557DDB28B106}">
  <sheetPr>
    <pageSetUpPr fitToPage="1"/>
  </sheetPr>
  <dimension ref="A1:AQ25"/>
  <sheetViews>
    <sheetView view="pageBreakPreview" topLeftCell="A4" zoomScale="60" workbookViewId="0">
      <selection activeCell="T2" sqref="T2:T3"/>
    </sheetView>
  </sheetViews>
  <sheetFormatPr defaultRowHeight="14.4" x14ac:dyDescent="0.3"/>
  <cols>
    <col min="1" max="1" width="4.5546875" customWidth="1"/>
    <col min="2" max="2" width="25.33203125" customWidth="1"/>
    <col min="3" max="3" width="5.6640625" customWidth="1"/>
    <col min="4" max="4" width="3.5546875" customWidth="1"/>
    <col min="5" max="5" width="8.21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8.88671875" style="3"/>
    <col min="43" max="43" width="20.5546875" customWidth="1"/>
  </cols>
  <sheetData>
    <row r="1" spans="2:43" ht="39" customHeight="1" thickBot="1" x14ac:dyDescent="0.7">
      <c r="B1" s="276" t="s">
        <v>98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</row>
    <row r="2" spans="2:43" ht="24.9" customHeight="1" thickBot="1" x14ac:dyDescent="0.35">
      <c r="B2" s="328" t="s">
        <v>128</v>
      </c>
      <c r="C2" s="330" t="str">
        <f>B4</f>
        <v>TJ Sokol FM U20</v>
      </c>
      <c r="D2" s="331"/>
      <c r="E2" s="331"/>
      <c r="F2" s="331" t="str">
        <f>B9</f>
        <v>Uganda</v>
      </c>
      <c r="G2" s="331"/>
      <c r="H2" s="331"/>
      <c r="I2" s="331" t="str">
        <f>B14</f>
        <v>Paskov</v>
      </c>
      <c r="J2" s="331"/>
      <c r="K2" s="331"/>
      <c r="L2" s="331" t="str">
        <f>B19</f>
        <v>Raškovice U20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</row>
    <row r="3" spans="2:43" ht="39.75" customHeight="1" thickBot="1" x14ac:dyDescent="0.35"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</row>
    <row r="4" spans="2:43" ht="24.9" customHeight="1" thickBot="1" x14ac:dyDescent="0.35">
      <c r="B4" s="325" t="s">
        <v>129</v>
      </c>
      <c r="C4" s="348"/>
      <c r="D4" s="349"/>
      <c r="E4" s="350"/>
      <c r="F4" s="65">
        <f>Z13</f>
        <v>2</v>
      </c>
      <c r="G4" s="66" t="s">
        <v>0</v>
      </c>
      <c r="H4" s="67">
        <f>AB13</f>
        <v>0</v>
      </c>
      <c r="I4" s="65">
        <f>AB15</f>
        <v>0</v>
      </c>
      <c r="J4" s="66" t="s">
        <v>0</v>
      </c>
      <c r="K4" s="67">
        <f>Z15</f>
        <v>2</v>
      </c>
      <c r="L4" s="65">
        <f>Z10</f>
        <v>2</v>
      </c>
      <c r="M4" s="66" t="s">
        <v>0</v>
      </c>
      <c r="N4" s="67">
        <f>AB10</f>
        <v>0</v>
      </c>
      <c r="O4" s="313">
        <f>F4+I4+L4</f>
        <v>4</v>
      </c>
      <c r="P4" s="315" t="s">
        <v>0</v>
      </c>
      <c r="Q4" s="317">
        <f>H4+K4+N4</f>
        <v>2</v>
      </c>
      <c r="R4" s="324">
        <f>O4</f>
        <v>4</v>
      </c>
      <c r="S4" s="319">
        <f>O7/Q7</f>
        <v>1.0153846153846153</v>
      </c>
      <c r="T4" s="378">
        <v>2</v>
      </c>
      <c r="U4" s="2"/>
    </row>
    <row r="5" spans="2:43" ht="24.9" customHeight="1" thickBot="1" x14ac:dyDescent="0.35">
      <c r="B5" s="326"/>
      <c r="C5" s="351"/>
      <c r="D5" s="352"/>
      <c r="E5" s="353"/>
      <c r="F5" s="68">
        <f>AC13</f>
        <v>25</v>
      </c>
      <c r="G5" s="69" t="s">
        <v>0</v>
      </c>
      <c r="H5" s="70">
        <f>AE13</f>
        <v>22</v>
      </c>
      <c r="I5" s="68">
        <f>AE15</f>
        <v>18</v>
      </c>
      <c r="J5" s="71" t="s">
        <v>0</v>
      </c>
      <c r="K5" s="70">
        <f>AC15</f>
        <v>25</v>
      </c>
      <c r="L5" s="68">
        <f>AC10</f>
        <v>25</v>
      </c>
      <c r="M5" s="69" t="s">
        <v>0</v>
      </c>
      <c r="N5" s="70">
        <f>AE10</f>
        <v>22</v>
      </c>
      <c r="O5" s="314"/>
      <c r="P5" s="316"/>
      <c r="Q5" s="318"/>
      <c r="R5" s="324"/>
      <c r="S5" s="319"/>
      <c r="T5" s="378"/>
      <c r="U5" s="2"/>
    </row>
    <row r="6" spans="2:43" ht="24.9" customHeight="1" thickBot="1" x14ac:dyDescent="0.35">
      <c r="B6" s="326"/>
      <c r="C6" s="351"/>
      <c r="D6" s="352"/>
      <c r="E6" s="353"/>
      <c r="F6" s="72">
        <f>AF13</f>
        <v>25</v>
      </c>
      <c r="G6" s="73" t="s">
        <v>0</v>
      </c>
      <c r="H6" s="74">
        <f>AH13</f>
        <v>17</v>
      </c>
      <c r="I6" s="72">
        <f>AH15</f>
        <v>14</v>
      </c>
      <c r="J6" s="75" t="s">
        <v>0</v>
      </c>
      <c r="K6" s="74">
        <f>AF15</f>
        <v>25</v>
      </c>
      <c r="L6" s="72">
        <f>AF10</f>
        <v>25</v>
      </c>
      <c r="M6" s="73" t="s">
        <v>0</v>
      </c>
      <c r="N6" s="74">
        <f>AH10</f>
        <v>19</v>
      </c>
      <c r="O6" s="314"/>
      <c r="P6" s="316"/>
      <c r="Q6" s="318"/>
      <c r="R6" s="324"/>
      <c r="S6" s="319"/>
      <c r="T6" s="378"/>
      <c r="U6" s="2"/>
    </row>
    <row r="7" spans="2:43" ht="24.9" customHeight="1" thickBot="1" x14ac:dyDescent="0.35">
      <c r="B7" s="326"/>
      <c r="C7" s="351"/>
      <c r="D7" s="352"/>
      <c r="E7" s="353"/>
      <c r="F7" s="76">
        <f>AI13</f>
        <v>0</v>
      </c>
      <c r="G7" s="75" t="s">
        <v>0</v>
      </c>
      <c r="H7" s="77">
        <f>AK13</f>
        <v>0</v>
      </c>
      <c r="I7" s="76">
        <f>AK15</f>
        <v>0</v>
      </c>
      <c r="J7" s="75" t="s">
        <v>0</v>
      </c>
      <c r="K7" s="77">
        <f>AI15</f>
        <v>0</v>
      </c>
      <c r="L7" s="76">
        <f>AI10</f>
        <v>0</v>
      </c>
      <c r="M7" s="75" t="s">
        <v>0</v>
      </c>
      <c r="N7" s="77">
        <f>AK10</f>
        <v>0</v>
      </c>
      <c r="O7" s="314">
        <f>F8+I8+L8</f>
        <v>132</v>
      </c>
      <c r="P7" s="316" t="s">
        <v>0</v>
      </c>
      <c r="Q7" s="318">
        <f>H8+K8+N8</f>
        <v>130</v>
      </c>
      <c r="R7" s="324"/>
      <c r="S7" s="319"/>
      <c r="T7" s="378"/>
      <c r="U7" s="2"/>
    </row>
    <row r="8" spans="2:43" ht="24.9" customHeight="1" thickBot="1" x14ac:dyDescent="0.35">
      <c r="B8" s="327"/>
      <c r="C8" s="354"/>
      <c r="D8" s="355"/>
      <c r="E8" s="356"/>
      <c r="F8" s="78">
        <f>SUM(F5:F7)</f>
        <v>50</v>
      </c>
      <c r="G8" s="79" t="s">
        <v>0</v>
      </c>
      <c r="H8" s="80">
        <f>SUM(H5:H7)</f>
        <v>39</v>
      </c>
      <c r="I8" s="78">
        <f>SUM(I5:I7)</f>
        <v>32</v>
      </c>
      <c r="J8" s="79" t="s">
        <v>0</v>
      </c>
      <c r="K8" s="80">
        <f>SUM(K5:K7)</f>
        <v>50</v>
      </c>
      <c r="L8" s="78">
        <f>SUM(L5:L7)</f>
        <v>50</v>
      </c>
      <c r="M8" s="79" t="s">
        <v>0</v>
      </c>
      <c r="N8" s="80">
        <f>SUM(N5:N7)</f>
        <v>41</v>
      </c>
      <c r="O8" s="321"/>
      <c r="P8" s="322"/>
      <c r="Q8" s="323"/>
      <c r="R8" s="324"/>
      <c r="S8" s="319"/>
      <c r="T8" s="378"/>
      <c r="U8" s="2"/>
    </row>
    <row r="9" spans="2:43" ht="24.9" customHeight="1" thickBot="1" x14ac:dyDescent="0.45">
      <c r="B9" s="325" t="s">
        <v>58</v>
      </c>
      <c r="C9" s="65">
        <f>H4</f>
        <v>0</v>
      </c>
      <c r="D9" s="66" t="s">
        <v>0</v>
      </c>
      <c r="E9" s="67">
        <f>F4</f>
        <v>2</v>
      </c>
      <c r="F9" s="348"/>
      <c r="G9" s="349"/>
      <c r="H9" s="350"/>
      <c r="I9" s="65">
        <f>Z11</f>
        <v>0</v>
      </c>
      <c r="J9" s="66" t="s">
        <v>0</v>
      </c>
      <c r="K9" s="67">
        <f>AB11</f>
        <v>2</v>
      </c>
      <c r="L9" s="65">
        <f>Z14</f>
        <v>2</v>
      </c>
      <c r="M9" s="66" t="s">
        <v>0</v>
      </c>
      <c r="N9" s="67">
        <f>AB14</f>
        <v>0</v>
      </c>
      <c r="O9" s="313">
        <f>L9+I9+C9</f>
        <v>2</v>
      </c>
      <c r="P9" s="315" t="s">
        <v>0</v>
      </c>
      <c r="Q9" s="317">
        <f>N9+K9+E9</f>
        <v>4</v>
      </c>
      <c r="R9" s="324">
        <f>O9</f>
        <v>2</v>
      </c>
      <c r="S9" s="319">
        <f>O12/Q12</f>
        <v>0.88571428571428568</v>
      </c>
      <c r="T9" s="378">
        <v>3</v>
      </c>
      <c r="U9" s="2"/>
      <c r="V9" s="50" t="s">
        <v>31</v>
      </c>
      <c r="W9" s="357" t="s">
        <v>113</v>
      </c>
      <c r="X9" s="357"/>
      <c r="Y9" s="357"/>
      <c r="Z9" s="343" t="s">
        <v>1</v>
      </c>
      <c r="AA9" s="338"/>
      <c r="AB9" s="344"/>
      <c r="AC9" s="343" t="s">
        <v>7</v>
      </c>
      <c r="AD9" s="338"/>
      <c r="AE9" s="344"/>
      <c r="AF9" s="343" t="s">
        <v>8</v>
      </c>
      <c r="AG9" s="338"/>
      <c r="AH9" s="344"/>
      <c r="AI9" s="343" t="s">
        <v>9</v>
      </c>
      <c r="AJ9" s="338"/>
      <c r="AK9" s="344"/>
      <c r="AL9" s="337" t="s">
        <v>2</v>
      </c>
      <c r="AM9" s="338"/>
      <c r="AN9" s="339"/>
      <c r="AO9" s="47" t="s">
        <v>32</v>
      </c>
      <c r="AP9" s="48" t="s">
        <v>13</v>
      </c>
      <c r="AQ9" s="49" t="s">
        <v>28</v>
      </c>
    </row>
    <row r="10" spans="2:43" ht="24.9" customHeight="1" thickBot="1" x14ac:dyDescent="0.45">
      <c r="B10" s="326"/>
      <c r="C10" s="68">
        <f>H5</f>
        <v>22</v>
      </c>
      <c r="D10" s="69" t="s">
        <v>0</v>
      </c>
      <c r="E10" s="70">
        <f>F5</f>
        <v>25</v>
      </c>
      <c r="F10" s="351"/>
      <c r="G10" s="352"/>
      <c r="H10" s="353"/>
      <c r="I10" s="68">
        <f>AC11</f>
        <v>16</v>
      </c>
      <c r="J10" s="71" t="s">
        <v>0</v>
      </c>
      <c r="K10" s="70">
        <f>AE11</f>
        <v>25</v>
      </c>
      <c r="L10" s="68">
        <f>AC14</f>
        <v>25</v>
      </c>
      <c r="M10" s="69" t="s">
        <v>0</v>
      </c>
      <c r="N10" s="70">
        <f>AE14</f>
        <v>21</v>
      </c>
      <c r="O10" s="314"/>
      <c r="P10" s="316"/>
      <c r="Q10" s="318"/>
      <c r="R10" s="324"/>
      <c r="S10" s="319"/>
      <c r="T10" s="378"/>
      <c r="U10" s="2"/>
      <c r="V10" s="51">
        <v>1</v>
      </c>
      <c r="W10" s="364" t="str">
        <f>B4</f>
        <v>TJ Sokol FM U20</v>
      </c>
      <c r="X10" s="365" t="s">
        <v>6</v>
      </c>
      <c r="Y10" s="366" t="str">
        <f>B19</f>
        <v>Raškovice U20</v>
      </c>
      <c r="Z10" s="24">
        <v>2</v>
      </c>
      <c r="AA10" s="23" t="s">
        <v>0</v>
      </c>
      <c r="AB10" s="25">
        <v>0</v>
      </c>
      <c r="AC10" s="24">
        <v>25</v>
      </c>
      <c r="AD10" s="23" t="s">
        <v>0</v>
      </c>
      <c r="AE10" s="25">
        <v>22</v>
      </c>
      <c r="AF10" s="24">
        <v>25</v>
      </c>
      <c r="AG10" s="23" t="s">
        <v>0</v>
      </c>
      <c r="AH10" s="25">
        <v>19</v>
      </c>
      <c r="AI10" s="24"/>
      <c r="AJ10" s="23" t="s">
        <v>0</v>
      </c>
      <c r="AK10" s="25"/>
      <c r="AL10" s="11">
        <f>AI10+AF10+AC10</f>
        <v>50</v>
      </c>
      <c r="AM10" s="9" t="s">
        <v>0</v>
      </c>
      <c r="AN10" s="10">
        <f>AK10+AH10+AE10</f>
        <v>41</v>
      </c>
      <c r="AO10" s="145"/>
      <c r="AP10" s="146">
        <v>5</v>
      </c>
      <c r="AQ10" s="40" t="s">
        <v>121</v>
      </c>
    </row>
    <row r="11" spans="2:43" ht="24.9" customHeight="1" thickBot="1" x14ac:dyDescent="0.45">
      <c r="B11" s="326"/>
      <c r="C11" s="72">
        <f>H6</f>
        <v>17</v>
      </c>
      <c r="D11" s="73" t="s">
        <v>0</v>
      </c>
      <c r="E11" s="74">
        <f>F6</f>
        <v>25</v>
      </c>
      <c r="F11" s="351"/>
      <c r="G11" s="352"/>
      <c r="H11" s="353"/>
      <c r="I11" s="72">
        <f>AF11</f>
        <v>19</v>
      </c>
      <c r="J11" s="73" t="s">
        <v>0</v>
      </c>
      <c r="K11" s="74">
        <f>AH11</f>
        <v>25</v>
      </c>
      <c r="L11" s="72">
        <f>AF14</f>
        <v>25</v>
      </c>
      <c r="M11" s="73" t="s">
        <v>0</v>
      </c>
      <c r="N11" s="74">
        <f>AH14</f>
        <v>19</v>
      </c>
      <c r="O11" s="314"/>
      <c r="P11" s="316"/>
      <c r="Q11" s="318"/>
      <c r="R11" s="324"/>
      <c r="S11" s="319"/>
      <c r="T11" s="378"/>
      <c r="U11" s="2"/>
      <c r="V11" s="55">
        <v>2</v>
      </c>
      <c r="W11" s="367" t="str">
        <f>B9</f>
        <v>Uganda</v>
      </c>
      <c r="X11" s="368" t="s">
        <v>6</v>
      </c>
      <c r="Y11" s="369" t="str">
        <f>B14</f>
        <v>Paskov</v>
      </c>
      <c r="Z11" s="28">
        <v>0</v>
      </c>
      <c r="AA11" s="27"/>
      <c r="AB11" s="29">
        <v>2</v>
      </c>
      <c r="AC11" s="28">
        <v>16</v>
      </c>
      <c r="AD11" s="27" t="s">
        <v>0</v>
      </c>
      <c r="AE11" s="29">
        <v>25</v>
      </c>
      <c r="AF11" s="28">
        <v>19</v>
      </c>
      <c r="AG11" s="27" t="s">
        <v>0</v>
      </c>
      <c r="AH11" s="29">
        <v>25</v>
      </c>
      <c r="AI11" s="28"/>
      <c r="AJ11" s="27" t="s">
        <v>0</v>
      </c>
      <c r="AK11" s="29"/>
      <c r="AL11" s="12">
        <f t="shared" ref="AL11:AL14" si="0">AI11+AF11+AC11</f>
        <v>35</v>
      </c>
      <c r="AM11" s="22" t="s">
        <v>0</v>
      </c>
      <c r="AN11" s="21">
        <f t="shared" ref="AN11:AN15" si="1">AK11+AH11+AE11</f>
        <v>50</v>
      </c>
      <c r="AO11" s="85"/>
      <c r="AP11" s="30">
        <v>5</v>
      </c>
      <c r="AQ11" s="34" t="s">
        <v>116</v>
      </c>
    </row>
    <row r="12" spans="2:43" ht="24.9" customHeight="1" thickBot="1" x14ac:dyDescent="0.45">
      <c r="B12" s="326"/>
      <c r="C12" s="76">
        <f>H7</f>
        <v>0</v>
      </c>
      <c r="D12" s="75" t="s">
        <v>0</v>
      </c>
      <c r="E12" s="77">
        <f>F7</f>
        <v>0</v>
      </c>
      <c r="F12" s="351"/>
      <c r="G12" s="352"/>
      <c r="H12" s="353"/>
      <c r="I12" s="76">
        <f>AI11</f>
        <v>0</v>
      </c>
      <c r="J12" s="71" t="s">
        <v>0</v>
      </c>
      <c r="K12" s="77">
        <f>AK11</f>
        <v>0</v>
      </c>
      <c r="L12" s="76">
        <f>AI14</f>
        <v>0</v>
      </c>
      <c r="M12" s="75" t="s">
        <v>0</v>
      </c>
      <c r="N12" s="77">
        <f>AK14</f>
        <v>0</v>
      </c>
      <c r="O12" s="314">
        <f>L13+I13+C13</f>
        <v>124</v>
      </c>
      <c r="P12" s="316" t="s">
        <v>0</v>
      </c>
      <c r="Q12" s="318">
        <f>N13+K13+E13</f>
        <v>140</v>
      </c>
      <c r="R12" s="324"/>
      <c r="S12" s="319"/>
      <c r="T12" s="378"/>
      <c r="U12" s="2"/>
      <c r="V12" s="55">
        <v>3</v>
      </c>
      <c r="W12" s="367" t="str">
        <f>B19</f>
        <v>Raškovice U20</v>
      </c>
      <c r="X12" s="368" t="s">
        <v>6</v>
      </c>
      <c r="Y12" s="369" t="str">
        <f>B14</f>
        <v>Paskov</v>
      </c>
      <c r="Z12" s="28">
        <v>0</v>
      </c>
      <c r="AA12" s="27" t="s">
        <v>0</v>
      </c>
      <c r="AB12" s="29">
        <v>2</v>
      </c>
      <c r="AC12" s="28">
        <v>16</v>
      </c>
      <c r="AD12" s="27" t="s">
        <v>0</v>
      </c>
      <c r="AE12" s="29">
        <v>25</v>
      </c>
      <c r="AF12" s="28">
        <v>20</v>
      </c>
      <c r="AG12" s="27" t="s">
        <v>0</v>
      </c>
      <c r="AH12" s="29">
        <v>25</v>
      </c>
      <c r="AI12" s="28"/>
      <c r="AJ12" s="27" t="s">
        <v>0</v>
      </c>
      <c r="AK12" s="29"/>
      <c r="AL12" s="12">
        <f t="shared" si="0"/>
        <v>36</v>
      </c>
      <c r="AM12" s="22" t="s">
        <v>0</v>
      </c>
      <c r="AN12" s="21">
        <f t="shared" si="1"/>
        <v>50</v>
      </c>
      <c r="AO12" s="85"/>
      <c r="AP12" s="30"/>
      <c r="AQ12" s="34"/>
    </row>
    <row r="13" spans="2:43" ht="24.9" customHeight="1" thickBot="1" x14ac:dyDescent="0.45">
      <c r="B13" s="327"/>
      <c r="C13" s="78">
        <f>SUM(C10:C12)</f>
        <v>39</v>
      </c>
      <c r="D13" s="79" t="s">
        <v>0</v>
      </c>
      <c r="E13" s="80">
        <f>SUM(E10:E12)</f>
        <v>50</v>
      </c>
      <c r="F13" s="354"/>
      <c r="G13" s="355"/>
      <c r="H13" s="356"/>
      <c r="I13" s="78">
        <f>SUM(I10:I12)</f>
        <v>35</v>
      </c>
      <c r="J13" s="79" t="s">
        <v>0</v>
      </c>
      <c r="K13" s="80">
        <f>SUM(K10:K12)</f>
        <v>50</v>
      </c>
      <c r="L13" s="78">
        <f>SUM(L10:L12)</f>
        <v>50</v>
      </c>
      <c r="M13" s="79" t="s">
        <v>0</v>
      </c>
      <c r="N13" s="80">
        <f>SUM(N10:N12)</f>
        <v>40</v>
      </c>
      <c r="O13" s="321"/>
      <c r="P13" s="322"/>
      <c r="Q13" s="323"/>
      <c r="R13" s="324"/>
      <c r="S13" s="319"/>
      <c r="T13" s="378"/>
      <c r="U13" s="2"/>
      <c r="V13" s="55">
        <v>4</v>
      </c>
      <c r="W13" s="367" t="str">
        <f>B4</f>
        <v>TJ Sokol FM U20</v>
      </c>
      <c r="X13" s="368" t="s">
        <v>6</v>
      </c>
      <c r="Y13" s="369" t="str">
        <f>B9</f>
        <v>Uganda</v>
      </c>
      <c r="Z13" s="28">
        <v>2</v>
      </c>
      <c r="AA13" s="27" t="s">
        <v>0</v>
      </c>
      <c r="AB13" s="29">
        <v>0</v>
      </c>
      <c r="AC13" s="28">
        <v>25</v>
      </c>
      <c r="AD13" s="27" t="s">
        <v>0</v>
      </c>
      <c r="AE13" s="29">
        <v>22</v>
      </c>
      <c r="AF13" s="28">
        <v>25</v>
      </c>
      <c r="AG13" s="27" t="s">
        <v>0</v>
      </c>
      <c r="AH13" s="29">
        <v>17</v>
      </c>
      <c r="AI13" s="28"/>
      <c r="AJ13" s="27" t="s">
        <v>0</v>
      </c>
      <c r="AK13" s="29"/>
      <c r="AL13" s="12">
        <f t="shared" si="0"/>
        <v>50</v>
      </c>
      <c r="AM13" s="22" t="s">
        <v>0</v>
      </c>
      <c r="AN13" s="21">
        <f t="shared" si="1"/>
        <v>39</v>
      </c>
      <c r="AO13" s="85"/>
      <c r="AP13" s="30"/>
      <c r="AQ13" s="34"/>
    </row>
    <row r="14" spans="2:43" ht="24.9" customHeight="1" thickBot="1" x14ac:dyDescent="0.45">
      <c r="B14" s="325" t="s">
        <v>57</v>
      </c>
      <c r="C14" s="65">
        <f>K4</f>
        <v>2</v>
      </c>
      <c r="D14" s="66" t="s">
        <v>0</v>
      </c>
      <c r="E14" s="67">
        <f>I4</f>
        <v>0</v>
      </c>
      <c r="F14" s="65">
        <f>K9</f>
        <v>2</v>
      </c>
      <c r="G14" s="66" t="s">
        <v>0</v>
      </c>
      <c r="H14" s="67">
        <f>I9</f>
        <v>0</v>
      </c>
      <c r="I14" s="348"/>
      <c r="J14" s="349"/>
      <c r="K14" s="350"/>
      <c r="L14" s="65">
        <f>AB12</f>
        <v>2</v>
      </c>
      <c r="M14" s="66" t="s">
        <v>0</v>
      </c>
      <c r="N14" s="67">
        <f>Z12</f>
        <v>0</v>
      </c>
      <c r="O14" s="313">
        <f>L14+F14+C14</f>
        <v>6</v>
      </c>
      <c r="P14" s="315" t="s">
        <v>0</v>
      </c>
      <c r="Q14" s="317">
        <f>N14+H14+E14</f>
        <v>0</v>
      </c>
      <c r="R14" s="324">
        <f>O14</f>
        <v>6</v>
      </c>
      <c r="S14" s="319">
        <f>O17/Q17</f>
        <v>1.4563106796116505</v>
      </c>
      <c r="T14" s="378">
        <v>1</v>
      </c>
      <c r="U14" s="2"/>
      <c r="V14" s="55">
        <v>5</v>
      </c>
      <c r="W14" s="367" t="str">
        <f>B9</f>
        <v>Uganda</v>
      </c>
      <c r="X14" s="368" t="s">
        <v>6</v>
      </c>
      <c r="Y14" s="369" t="str">
        <f>B19</f>
        <v>Raškovice U20</v>
      </c>
      <c r="Z14" s="28">
        <v>2</v>
      </c>
      <c r="AA14" s="27" t="s">
        <v>0</v>
      </c>
      <c r="AB14" s="29">
        <v>0</v>
      </c>
      <c r="AC14" s="28">
        <v>25</v>
      </c>
      <c r="AD14" s="27" t="s">
        <v>0</v>
      </c>
      <c r="AE14" s="29">
        <v>21</v>
      </c>
      <c r="AF14" s="28">
        <v>25</v>
      </c>
      <c r="AG14" s="27" t="s">
        <v>0</v>
      </c>
      <c r="AH14" s="29">
        <v>19</v>
      </c>
      <c r="AI14" s="28"/>
      <c r="AJ14" s="27" t="s">
        <v>0</v>
      </c>
      <c r="AK14" s="29"/>
      <c r="AL14" s="12">
        <f t="shared" si="0"/>
        <v>50</v>
      </c>
      <c r="AM14" s="22" t="s">
        <v>0</v>
      </c>
      <c r="AN14" s="21">
        <f t="shared" si="1"/>
        <v>40</v>
      </c>
      <c r="AO14" s="85"/>
      <c r="AP14" s="30">
        <v>5</v>
      </c>
      <c r="AQ14" s="34" t="s">
        <v>124</v>
      </c>
    </row>
    <row r="15" spans="2:43" ht="24.9" customHeight="1" thickBot="1" x14ac:dyDescent="0.45">
      <c r="B15" s="326"/>
      <c r="C15" s="68">
        <f>K5</f>
        <v>25</v>
      </c>
      <c r="D15" s="69" t="s">
        <v>0</v>
      </c>
      <c r="E15" s="70">
        <f>I5</f>
        <v>18</v>
      </c>
      <c r="F15" s="68">
        <f>K10</f>
        <v>25</v>
      </c>
      <c r="G15" s="69" t="s">
        <v>0</v>
      </c>
      <c r="H15" s="70">
        <f>I10</f>
        <v>16</v>
      </c>
      <c r="I15" s="351"/>
      <c r="J15" s="352"/>
      <c r="K15" s="353"/>
      <c r="L15" s="68">
        <f>AE12</f>
        <v>25</v>
      </c>
      <c r="M15" s="69" t="s">
        <v>0</v>
      </c>
      <c r="N15" s="70">
        <f>AC12</f>
        <v>16</v>
      </c>
      <c r="O15" s="314"/>
      <c r="P15" s="316"/>
      <c r="Q15" s="318"/>
      <c r="R15" s="324"/>
      <c r="S15" s="319"/>
      <c r="T15" s="378"/>
      <c r="U15" s="2"/>
      <c r="V15" s="59">
        <v>6</v>
      </c>
      <c r="W15" s="370" t="str">
        <f>B14</f>
        <v>Paskov</v>
      </c>
      <c r="X15" s="371" t="s">
        <v>6</v>
      </c>
      <c r="Y15" s="372" t="str">
        <f>B4</f>
        <v>TJ Sokol FM U20</v>
      </c>
      <c r="Z15" s="32">
        <v>2</v>
      </c>
      <c r="AA15" s="31" t="s">
        <v>0</v>
      </c>
      <c r="AB15" s="33">
        <v>0</v>
      </c>
      <c r="AC15" s="32">
        <v>25</v>
      </c>
      <c r="AD15" s="31" t="s">
        <v>0</v>
      </c>
      <c r="AE15" s="33">
        <v>18</v>
      </c>
      <c r="AF15" s="32">
        <v>25</v>
      </c>
      <c r="AG15" s="31" t="s">
        <v>0</v>
      </c>
      <c r="AH15" s="33">
        <v>14</v>
      </c>
      <c r="AI15" s="32"/>
      <c r="AJ15" s="31" t="s">
        <v>0</v>
      </c>
      <c r="AK15" s="33"/>
      <c r="AL15" s="13">
        <f>AI15+AF15+AC15</f>
        <v>50</v>
      </c>
      <c r="AM15" s="14" t="s">
        <v>0</v>
      </c>
      <c r="AN15" s="15">
        <f t="shared" si="1"/>
        <v>32</v>
      </c>
      <c r="AO15" s="37"/>
      <c r="AP15" s="38">
        <v>1</v>
      </c>
      <c r="AQ15" s="35" t="s">
        <v>117</v>
      </c>
    </row>
    <row r="16" spans="2:43" ht="24.9" customHeight="1" thickBot="1" x14ac:dyDescent="0.4">
      <c r="B16" s="326"/>
      <c r="C16" s="72">
        <f>K6</f>
        <v>25</v>
      </c>
      <c r="D16" s="73" t="s">
        <v>0</v>
      </c>
      <c r="E16" s="74">
        <f>I6</f>
        <v>14</v>
      </c>
      <c r="F16" s="72">
        <f>K11</f>
        <v>25</v>
      </c>
      <c r="G16" s="73" t="s">
        <v>0</v>
      </c>
      <c r="H16" s="74">
        <f>I11</f>
        <v>19</v>
      </c>
      <c r="I16" s="351"/>
      <c r="J16" s="352"/>
      <c r="K16" s="353"/>
      <c r="L16" s="72">
        <f>AH12</f>
        <v>25</v>
      </c>
      <c r="M16" s="73" t="s">
        <v>0</v>
      </c>
      <c r="N16" s="74">
        <f>AF12</f>
        <v>20</v>
      </c>
      <c r="O16" s="314"/>
      <c r="P16" s="316"/>
      <c r="Q16" s="318"/>
      <c r="R16" s="324"/>
      <c r="S16" s="319"/>
      <c r="T16" s="378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P16" s="144"/>
    </row>
    <row r="17" spans="1:42" ht="24.9" customHeight="1" thickBot="1" x14ac:dyDescent="0.35"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51"/>
      <c r="J17" s="352"/>
      <c r="K17" s="353"/>
      <c r="L17" s="76">
        <f>AK12</f>
        <v>0</v>
      </c>
      <c r="M17" s="75" t="s">
        <v>0</v>
      </c>
      <c r="N17" s="77">
        <f>AI12</f>
        <v>0</v>
      </c>
      <c r="O17" s="314">
        <f>L18+F18+C18</f>
        <v>150</v>
      </c>
      <c r="P17" s="316" t="s">
        <v>0</v>
      </c>
      <c r="Q17" s="318">
        <f>N18+H18+E18</f>
        <v>103</v>
      </c>
      <c r="R17" s="324"/>
      <c r="S17" s="319"/>
      <c r="T17" s="378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1:42" ht="24.9" customHeight="1" thickBot="1" x14ac:dyDescent="0.35">
      <c r="B18" s="327"/>
      <c r="C18" s="78">
        <f>SUM(C15:C17)</f>
        <v>50</v>
      </c>
      <c r="D18" s="79" t="s">
        <v>0</v>
      </c>
      <c r="E18" s="80">
        <f>SUM(E15:E17)</f>
        <v>32</v>
      </c>
      <c r="F18" s="78">
        <f>SUM(F15:F17)</f>
        <v>50</v>
      </c>
      <c r="G18" s="79" t="s">
        <v>0</v>
      </c>
      <c r="H18" s="80">
        <f>SUM(H15:H17)</f>
        <v>35</v>
      </c>
      <c r="I18" s="354"/>
      <c r="J18" s="355"/>
      <c r="K18" s="356"/>
      <c r="L18" s="78">
        <f>SUM(L15:L17)</f>
        <v>50</v>
      </c>
      <c r="M18" s="79" t="s">
        <v>0</v>
      </c>
      <c r="N18" s="80">
        <f>SUM(N15:N17)</f>
        <v>36</v>
      </c>
      <c r="O18" s="321"/>
      <c r="P18" s="322"/>
      <c r="Q18" s="323"/>
      <c r="R18" s="324"/>
      <c r="S18" s="319"/>
      <c r="T18" s="378"/>
      <c r="U18" s="2"/>
      <c r="AL18" s="46"/>
      <c r="AM18" s="46"/>
      <c r="AN18" s="46"/>
    </row>
    <row r="19" spans="1:42" ht="24.9" customHeight="1" thickBot="1" x14ac:dyDescent="0.35">
      <c r="B19" s="325" t="s">
        <v>59</v>
      </c>
      <c r="C19" s="65">
        <f>N4</f>
        <v>0</v>
      </c>
      <c r="D19" s="66" t="s">
        <v>0</v>
      </c>
      <c r="E19" s="67">
        <f>L4</f>
        <v>2</v>
      </c>
      <c r="F19" s="65">
        <f>N9</f>
        <v>0</v>
      </c>
      <c r="G19" s="66" t="s">
        <v>0</v>
      </c>
      <c r="H19" s="67">
        <f>L9</f>
        <v>2</v>
      </c>
      <c r="I19" s="65">
        <f>Z12</f>
        <v>0</v>
      </c>
      <c r="J19" s="66" t="s">
        <v>0</v>
      </c>
      <c r="K19" s="67">
        <f>L14</f>
        <v>2</v>
      </c>
      <c r="L19" s="348"/>
      <c r="M19" s="349"/>
      <c r="N19" s="350"/>
      <c r="O19" s="313">
        <f>I19+F19+C19</f>
        <v>0</v>
      </c>
      <c r="P19" s="315" t="s">
        <v>0</v>
      </c>
      <c r="Q19" s="317">
        <f>K19+H19+E19</f>
        <v>6</v>
      </c>
      <c r="R19" s="324">
        <f>O19</f>
        <v>0</v>
      </c>
      <c r="S19" s="319">
        <f>O22/Q22</f>
        <v>0.78</v>
      </c>
      <c r="T19" s="378">
        <v>4</v>
      </c>
      <c r="U19" s="2"/>
      <c r="AL19" s="46"/>
      <c r="AM19" s="46"/>
      <c r="AN19" s="46"/>
    </row>
    <row r="20" spans="1:42" ht="24.9" customHeight="1" thickBot="1" x14ac:dyDescent="0.35">
      <c r="B20" s="326"/>
      <c r="C20" s="68">
        <f>N5</f>
        <v>22</v>
      </c>
      <c r="D20" s="69" t="s">
        <v>0</v>
      </c>
      <c r="E20" s="70">
        <f>L5</f>
        <v>25</v>
      </c>
      <c r="F20" s="68">
        <f>N10</f>
        <v>21</v>
      </c>
      <c r="G20" s="69" t="s">
        <v>0</v>
      </c>
      <c r="H20" s="70">
        <f>L10</f>
        <v>25</v>
      </c>
      <c r="I20" s="68">
        <f>N15</f>
        <v>16</v>
      </c>
      <c r="J20" s="69" t="s">
        <v>0</v>
      </c>
      <c r="K20" s="70">
        <f>L15</f>
        <v>25</v>
      </c>
      <c r="L20" s="351"/>
      <c r="M20" s="352"/>
      <c r="N20" s="353"/>
      <c r="O20" s="314"/>
      <c r="P20" s="316"/>
      <c r="Q20" s="318"/>
      <c r="R20" s="324"/>
      <c r="S20" s="319"/>
      <c r="T20" s="378"/>
      <c r="U20" s="2"/>
      <c r="AL20" s="46"/>
      <c r="AM20" s="46"/>
      <c r="AN20" s="46"/>
    </row>
    <row r="21" spans="1:42" ht="24.9" customHeight="1" thickBot="1" x14ac:dyDescent="0.35">
      <c r="B21" s="326"/>
      <c r="C21" s="72">
        <f>N6</f>
        <v>19</v>
      </c>
      <c r="D21" s="73" t="s">
        <v>0</v>
      </c>
      <c r="E21" s="74">
        <f>L6</f>
        <v>25</v>
      </c>
      <c r="F21" s="72">
        <f>N11</f>
        <v>19</v>
      </c>
      <c r="G21" s="73" t="s">
        <v>0</v>
      </c>
      <c r="H21" s="74">
        <f>L11</f>
        <v>25</v>
      </c>
      <c r="I21" s="72">
        <f>N16</f>
        <v>20</v>
      </c>
      <c r="J21" s="73" t="s">
        <v>0</v>
      </c>
      <c r="K21" s="74">
        <f>L16</f>
        <v>25</v>
      </c>
      <c r="L21" s="351"/>
      <c r="M21" s="352"/>
      <c r="N21" s="353"/>
      <c r="O21" s="314"/>
      <c r="P21" s="316"/>
      <c r="Q21" s="318"/>
      <c r="R21" s="324"/>
      <c r="S21" s="319"/>
      <c r="T21" s="378"/>
      <c r="U21" s="2"/>
      <c r="AL21" s="46"/>
      <c r="AM21" s="46"/>
      <c r="AN21" s="46"/>
    </row>
    <row r="22" spans="1:42" ht="24.9" customHeight="1" thickBot="1" x14ac:dyDescent="0.35"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51"/>
      <c r="M22" s="352"/>
      <c r="N22" s="353"/>
      <c r="O22" s="314">
        <f>I23+F23+C23</f>
        <v>117</v>
      </c>
      <c r="P22" s="316" t="s">
        <v>0</v>
      </c>
      <c r="Q22" s="318">
        <f>K23+H23+E23</f>
        <v>150</v>
      </c>
      <c r="R22" s="324"/>
      <c r="S22" s="319"/>
      <c r="T22" s="378"/>
      <c r="U22" s="2"/>
      <c r="AL22" s="46"/>
      <c r="AM22" s="46"/>
      <c r="AN22" s="46"/>
    </row>
    <row r="23" spans="1:42" ht="24.9" customHeight="1" thickBot="1" x14ac:dyDescent="0.35">
      <c r="B23" s="327"/>
      <c r="C23" s="78">
        <f>SUM(C20:C22)</f>
        <v>41</v>
      </c>
      <c r="D23" s="79" t="s">
        <v>0</v>
      </c>
      <c r="E23" s="80">
        <f>SUM(E20:E22)</f>
        <v>50</v>
      </c>
      <c r="F23" s="78">
        <f>SUM(F20:F22)</f>
        <v>40</v>
      </c>
      <c r="G23" s="79" t="s">
        <v>0</v>
      </c>
      <c r="H23" s="80">
        <f>SUM(H20:H22)</f>
        <v>50</v>
      </c>
      <c r="I23" s="78">
        <f>SUM(I20:I22)</f>
        <v>36</v>
      </c>
      <c r="J23" s="79" t="s">
        <v>0</v>
      </c>
      <c r="K23" s="80">
        <f>SUM(K20:K22)</f>
        <v>50</v>
      </c>
      <c r="L23" s="354"/>
      <c r="M23" s="355"/>
      <c r="N23" s="356"/>
      <c r="O23" s="321"/>
      <c r="P23" s="322"/>
      <c r="Q23" s="323"/>
      <c r="R23" s="324"/>
      <c r="S23" s="319"/>
      <c r="T23" s="378"/>
      <c r="U23" s="2"/>
      <c r="AL23" s="46"/>
      <c r="AM23" s="46"/>
      <c r="AN23" s="46"/>
    </row>
    <row r="24" spans="1:42" ht="21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46"/>
      <c r="AM24" s="46"/>
      <c r="AN24" s="46"/>
    </row>
    <row r="25" spans="1:42" ht="24.9" customHeight="1" x14ac:dyDescent="0.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6"/>
      <c r="AM25" s="46"/>
      <c r="AN25" s="46"/>
      <c r="AO25" s="17"/>
      <c r="AP25">
        <v>1</v>
      </c>
    </row>
  </sheetData>
  <mergeCells count="67">
    <mergeCell ref="S19:S23"/>
    <mergeCell ref="T19:T23"/>
    <mergeCell ref="O22:O23"/>
    <mergeCell ref="P22:P23"/>
    <mergeCell ref="Q22:Q23"/>
    <mergeCell ref="B19:B23"/>
    <mergeCell ref="L19:N23"/>
    <mergeCell ref="O19:O21"/>
    <mergeCell ref="P19:P21"/>
    <mergeCell ref="Q19:Q21"/>
    <mergeCell ref="R19:R23"/>
    <mergeCell ref="AF16:AH16"/>
    <mergeCell ref="AI16:AK16"/>
    <mergeCell ref="AL16:AN16"/>
    <mergeCell ref="O17:O18"/>
    <mergeCell ref="P17:P18"/>
    <mergeCell ref="Q17:Q18"/>
    <mergeCell ref="R14:R18"/>
    <mergeCell ref="S14:S18"/>
    <mergeCell ref="T14:T18"/>
    <mergeCell ref="W16:Y16"/>
    <mergeCell ref="Z16:AB16"/>
    <mergeCell ref="AC16:AE16"/>
    <mergeCell ref="AI9:AK9"/>
    <mergeCell ref="AL9:AN9"/>
    <mergeCell ref="O12:O13"/>
    <mergeCell ref="P12:P13"/>
    <mergeCell ref="Q12:Q13"/>
    <mergeCell ref="B14:B18"/>
    <mergeCell ref="I14:K18"/>
    <mergeCell ref="O14:O16"/>
    <mergeCell ref="P14:P16"/>
    <mergeCell ref="Q14:Q16"/>
    <mergeCell ref="S9:S13"/>
    <mergeCell ref="T9:T13"/>
    <mergeCell ref="W9:Y9"/>
    <mergeCell ref="Z9:AB9"/>
    <mergeCell ref="AC9:AE9"/>
    <mergeCell ref="AF9:AH9"/>
    <mergeCell ref="B9:B13"/>
    <mergeCell ref="F9:H13"/>
    <mergeCell ref="O9:O11"/>
    <mergeCell ref="P9:P11"/>
    <mergeCell ref="Q9:Q11"/>
    <mergeCell ref="R9:R13"/>
    <mergeCell ref="R4:R8"/>
    <mergeCell ref="S4:S8"/>
    <mergeCell ref="T4:T8"/>
    <mergeCell ref="O7:O8"/>
    <mergeCell ref="P7:P8"/>
    <mergeCell ref="Q7:Q8"/>
    <mergeCell ref="O3:Q3"/>
    <mergeCell ref="B4:B8"/>
    <mergeCell ref="C4:E8"/>
    <mergeCell ref="O4:O6"/>
    <mergeCell ref="P4:P6"/>
    <mergeCell ref="Q4:Q6"/>
    <mergeCell ref="B1:T1"/>
    <mergeCell ref="B2:B3"/>
    <mergeCell ref="C2:E3"/>
    <mergeCell ref="F2:H3"/>
    <mergeCell ref="I2:K3"/>
    <mergeCell ref="L2:N3"/>
    <mergeCell ref="O2:Q2"/>
    <mergeCell ref="R2:R3"/>
    <mergeCell ref="S2:S3"/>
    <mergeCell ref="T2:T3"/>
  </mergeCells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4" man="1"/>
    <brk id="43" max="9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78EB-F701-4A0C-AC77-405E001B69D0}">
  <sheetPr>
    <pageSetUpPr fitToPage="1"/>
  </sheetPr>
  <dimension ref="A1:AQ25"/>
  <sheetViews>
    <sheetView view="pageBreakPreview" zoomScale="60" workbookViewId="0">
      <selection activeCell="Y5" sqref="Y5"/>
    </sheetView>
  </sheetViews>
  <sheetFormatPr defaultRowHeight="14.4" x14ac:dyDescent="0.3"/>
  <cols>
    <col min="1" max="1" width="4.5546875" customWidth="1"/>
    <col min="2" max="2" width="25.33203125" customWidth="1"/>
    <col min="3" max="3" width="5.6640625" customWidth="1"/>
    <col min="4" max="4" width="3.5546875" customWidth="1"/>
    <col min="5" max="5" width="8.21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8.88671875" style="3"/>
    <col min="43" max="43" width="20.5546875" customWidth="1"/>
  </cols>
  <sheetData>
    <row r="1" spans="2:43" ht="39" customHeight="1" thickBot="1" x14ac:dyDescent="0.7">
      <c r="B1" s="276" t="s">
        <v>98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W1" s="83"/>
    </row>
    <row r="2" spans="2:43" ht="24.9" customHeight="1" thickBot="1" x14ac:dyDescent="0.35">
      <c r="B2" s="328" t="s">
        <v>127</v>
      </c>
      <c r="C2" s="330" t="str">
        <f>B4</f>
        <v>TJ Ostrava B</v>
      </c>
      <c r="D2" s="331"/>
      <c r="E2" s="331"/>
      <c r="F2" s="331" t="str">
        <f>B9</f>
        <v>VKB Frýdlant n.O.</v>
      </c>
      <c r="G2" s="331"/>
      <c r="H2" s="331"/>
      <c r="I2" s="331" t="str">
        <f>B14</f>
        <v>TJ Sokol FM B</v>
      </c>
      <c r="J2" s="331"/>
      <c r="K2" s="331"/>
      <c r="L2" s="331">
        <f>B19</f>
        <v>0</v>
      </c>
      <c r="M2" s="331"/>
      <c r="N2" s="331"/>
      <c r="O2" s="334" t="s">
        <v>1</v>
      </c>
      <c r="P2" s="331"/>
      <c r="Q2" s="335"/>
      <c r="R2" s="325" t="s">
        <v>3</v>
      </c>
      <c r="S2" s="336" t="s">
        <v>4</v>
      </c>
      <c r="T2" s="336" t="s">
        <v>5</v>
      </c>
      <c r="U2" s="2"/>
    </row>
    <row r="3" spans="2:43" ht="39.75" customHeight="1" thickBot="1" x14ac:dyDescent="0.35">
      <c r="B3" s="329"/>
      <c r="C3" s="332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40" t="s">
        <v>2</v>
      </c>
      <c r="P3" s="341"/>
      <c r="Q3" s="342"/>
      <c r="R3" s="327"/>
      <c r="S3" s="336"/>
      <c r="T3" s="336"/>
      <c r="U3" s="2"/>
    </row>
    <row r="4" spans="2:43" ht="24.9" customHeight="1" thickBot="1" x14ac:dyDescent="0.35">
      <c r="B4" s="325" t="s">
        <v>125</v>
      </c>
      <c r="C4" s="348"/>
      <c r="D4" s="349"/>
      <c r="E4" s="350"/>
      <c r="F4" s="65">
        <f>Z13</f>
        <v>1</v>
      </c>
      <c r="G4" s="66" t="s">
        <v>0</v>
      </c>
      <c r="H4" s="67">
        <f>AB13</f>
        <v>1</v>
      </c>
      <c r="I4" s="65">
        <f>AB15</f>
        <v>0</v>
      </c>
      <c r="J4" s="66" t="s">
        <v>0</v>
      </c>
      <c r="K4" s="67">
        <f>Z15</f>
        <v>2</v>
      </c>
      <c r="L4" s="65">
        <f>Z10</f>
        <v>0</v>
      </c>
      <c r="M4" s="66" t="s">
        <v>0</v>
      </c>
      <c r="N4" s="67">
        <f>AB10</f>
        <v>0</v>
      </c>
      <c r="O4" s="313">
        <f>F4+I4+L4</f>
        <v>1</v>
      </c>
      <c r="P4" s="315" t="s">
        <v>0</v>
      </c>
      <c r="Q4" s="317">
        <f>H4+K4+N4</f>
        <v>3</v>
      </c>
      <c r="R4" s="324">
        <f>O4</f>
        <v>1</v>
      </c>
      <c r="S4" s="319">
        <f>O7/Q7</f>
        <v>0.86458333333333337</v>
      </c>
      <c r="T4" s="379">
        <v>7</v>
      </c>
      <c r="U4" s="2"/>
    </row>
    <row r="5" spans="2:43" ht="24.9" customHeight="1" thickBot="1" x14ac:dyDescent="0.35">
      <c r="B5" s="326"/>
      <c r="C5" s="351"/>
      <c r="D5" s="352"/>
      <c r="E5" s="353"/>
      <c r="F5" s="68">
        <f>AC13</f>
        <v>15</v>
      </c>
      <c r="G5" s="69" t="s">
        <v>0</v>
      </c>
      <c r="H5" s="70">
        <f>AE13</f>
        <v>25</v>
      </c>
      <c r="I5" s="68">
        <f>AE15</f>
        <v>21</v>
      </c>
      <c r="J5" s="71" t="s">
        <v>0</v>
      </c>
      <c r="K5" s="70">
        <f>AC15</f>
        <v>25</v>
      </c>
      <c r="L5" s="68">
        <f>AC10</f>
        <v>0</v>
      </c>
      <c r="M5" s="69" t="s">
        <v>0</v>
      </c>
      <c r="N5" s="70">
        <f>AE10</f>
        <v>0</v>
      </c>
      <c r="O5" s="314"/>
      <c r="P5" s="316"/>
      <c r="Q5" s="318"/>
      <c r="R5" s="324"/>
      <c r="S5" s="319"/>
      <c r="T5" s="379"/>
      <c r="U5" s="2"/>
    </row>
    <row r="6" spans="2:43" ht="24.9" customHeight="1" thickBot="1" x14ac:dyDescent="0.35">
      <c r="B6" s="326"/>
      <c r="C6" s="351"/>
      <c r="D6" s="352"/>
      <c r="E6" s="353"/>
      <c r="F6" s="72">
        <f>AF13</f>
        <v>25</v>
      </c>
      <c r="G6" s="73" t="s">
        <v>0</v>
      </c>
      <c r="H6" s="74">
        <f>AH13</f>
        <v>21</v>
      </c>
      <c r="I6" s="72">
        <f>AH15</f>
        <v>22</v>
      </c>
      <c r="J6" s="75" t="s">
        <v>0</v>
      </c>
      <c r="K6" s="74">
        <f>AF15</f>
        <v>25</v>
      </c>
      <c r="L6" s="72">
        <f>AF10</f>
        <v>0</v>
      </c>
      <c r="M6" s="73" t="s">
        <v>0</v>
      </c>
      <c r="N6" s="74">
        <f>AH10</f>
        <v>0</v>
      </c>
      <c r="O6" s="314"/>
      <c r="P6" s="316"/>
      <c r="Q6" s="318"/>
      <c r="R6" s="324"/>
      <c r="S6" s="319"/>
      <c r="T6" s="379"/>
      <c r="U6" s="2"/>
    </row>
    <row r="7" spans="2:43" ht="24.9" customHeight="1" thickBot="1" x14ac:dyDescent="0.35">
      <c r="B7" s="326"/>
      <c r="C7" s="351"/>
      <c r="D7" s="352"/>
      <c r="E7" s="353"/>
      <c r="F7" s="76">
        <f>AI13</f>
        <v>0</v>
      </c>
      <c r="G7" s="75" t="s">
        <v>0</v>
      </c>
      <c r="H7" s="77">
        <f>AK13</f>
        <v>0</v>
      </c>
      <c r="I7" s="76">
        <f>AK15</f>
        <v>0</v>
      </c>
      <c r="J7" s="75" t="s">
        <v>0</v>
      </c>
      <c r="K7" s="77">
        <f>AI15</f>
        <v>0</v>
      </c>
      <c r="L7" s="76">
        <f>AI10</f>
        <v>0</v>
      </c>
      <c r="M7" s="75" t="s">
        <v>0</v>
      </c>
      <c r="N7" s="77">
        <f>AK10</f>
        <v>0</v>
      </c>
      <c r="O7" s="314">
        <f>F8+I8+L8</f>
        <v>83</v>
      </c>
      <c r="P7" s="316" t="s">
        <v>0</v>
      </c>
      <c r="Q7" s="318">
        <f>H8+K8+N8</f>
        <v>96</v>
      </c>
      <c r="R7" s="324"/>
      <c r="S7" s="319"/>
      <c r="T7" s="379"/>
      <c r="U7" s="2"/>
    </row>
    <row r="8" spans="2:43" ht="24.9" customHeight="1" thickBot="1" x14ac:dyDescent="0.35">
      <c r="B8" s="327"/>
      <c r="C8" s="354"/>
      <c r="D8" s="355"/>
      <c r="E8" s="356"/>
      <c r="F8" s="78">
        <f>SUM(F5:F7)</f>
        <v>40</v>
      </c>
      <c r="G8" s="79" t="s">
        <v>0</v>
      </c>
      <c r="H8" s="80">
        <f>SUM(H5:H7)</f>
        <v>46</v>
      </c>
      <c r="I8" s="78">
        <f>SUM(I5:I7)</f>
        <v>43</v>
      </c>
      <c r="J8" s="79" t="s">
        <v>0</v>
      </c>
      <c r="K8" s="80">
        <f>SUM(K5:K7)</f>
        <v>50</v>
      </c>
      <c r="L8" s="78">
        <f>SUM(L5:L7)</f>
        <v>0</v>
      </c>
      <c r="M8" s="79" t="s">
        <v>0</v>
      </c>
      <c r="N8" s="80">
        <f>SUM(N5:N7)</f>
        <v>0</v>
      </c>
      <c r="O8" s="321"/>
      <c r="P8" s="322"/>
      <c r="Q8" s="323"/>
      <c r="R8" s="324"/>
      <c r="S8" s="319"/>
      <c r="T8" s="379"/>
      <c r="U8" s="2"/>
    </row>
    <row r="9" spans="2:43" ht="24.9" customHeight="1" thickBot="1" x14ac:dyDescent="0.45">
      <c r="B9" s="325" t="s">
        <v>61</v>
      </c>
      <c r="C9" s="65">
        <f>H4</f>
        <v>1</v>
      </c>
      <c r="D9" s="66" t="s">
        <v>0</v>
      </c>
      <c r="E9" s="67">
        <f>F4</f>
        <v>1</v>
      </c>
      <c r="F9" s="348"/>
      <c r="G9" s="349"/>
      <c r="H9" s="350"/>
      <c r="I9" s="65">
        <f>Z11</f>
        <v>2</v>
      </c>
      <c r="J9" s="66" t="s">
        <v>0</v>
      </c>
      <c r="K9" s="67">
        <f>AB11</f>
        <v>0</v>
      </c>
      <c r="L9" s="65">
        <f>Z14</f>
        <v>0</v>
      </c>
      <c r="M9" s="66" t="s">
        <v>0</v>
      </c>
      <c r="N9" s="67">
        <f>AB14</f>
        <v>0</v>
      </c>
      <c r="O9" s="313">
        <f>L9+I9+C9</f>
        <v>3</v>
      </c>
      <c r="P9" s="315" t="s">
        <v>0</v>
      </c>
      <c r="Q9" s="317">
        <f>N9+K9+E9</f>
        <v>1</v>
      </c>
      <c r="R9" s="324">
        <f>O9</f>
        <v>3</v>
      </c>
      <c r="S9" s="319">
        <f>O12/Q12</f>
        <v>1.2</v>
      </c>
      <c r="T9" s="379">
        <v>5</v>
      </c>
      <c r="U9" s="2"/>
      <c r="V9" s="50" t="s">
        <v>31</v>
      </c>
      <c r="W9" s="357" t="s">
        <v>113</v>
      </c>
      <c r="X9" s="357"/>
      <c r="Y9" s="357"/>
      <c r="Z9" s="343" t="s">
        <v>1</v>
      </c>
      <c r="AA9" s="338"/>
      <c r="AB9" s="344"/>
      <c r="AC9" s="343" t="s">
        <v>7</v>
      </c>
      <c r="AD9" s="338"/>
      <c r="AE9" s="344"/>
      <c r="AF9" s="343" t="s">
        <v>8</v>
      </c>
      <c r="AG9" s="338"/>
      <c r="AH9" s="344"/>
      <c r="AI9" s="343" t="s">
        <v>9</v>
      </c>
      <c r="AJ9" s="338"/>
      <c r="AK9" s="344"/>
      <c r="AL9" s="337" t="s">
        <v>2</v>
      </c>
      <c r="AM9" s="338"/>
      <c r="AN9" s="339"/>
      <c r="AO9" s="47" t="s">
        <v>32</v>
      </c>
      <c r="AP9" s="48" t="s">
        <v>13</v>
      </c>
      <c r="AQ9" s="49" t="s">
        <v>28</v>
      </c>
    </row>
    <row r="10" spans="2:43" ht="24.9" customHeight="1" thickBot="1" x14ac:dyDescent="0.45">
      <c r="B10" s="326"/>
      <c r="C10" s="68">
        <f>H5</f>
        <v>25</v>
      </c>
      <c r="D10" s="69" t="s">
        <v>0</v>
      </c>
      <c r="E10" s="70">
        <f>F5</f>
        <v>15</v>
      </c>
      <c r="F10" s="351"/>
      <c r="G10" s="352"/>
      <c r="H10" s="353"/>
      <c r="I10" s="68">
        <f>AC11</f>
        <v>25</v>
      </c>
      <c r="J10" s="71" t="s">
        <v>0</v>
      </c>
      <c r="K10" s="70">
        <f>AE11</f>
        <v>17</v>
      </c>
      <c r="L10" s="68">
        <f>AC14</f>
        <v>0</v>
      </c>
      <c r="M10" s="69" t="s">
        <v>0</v>
      </c>
      <c r="N10" s="70">
        <f>AE14</f>
        <v>0</v>
      </c>
      <c r="O10" s="314"/>
      <c r="P10" s="316"/>
      <c r="Q10" s="318"/>
      <c r="R10" s="324"/>
      <c r="S10" s="319"/>
      <c r="T10" s="379"/>
      <c r="U10" s="2"/>
      <c r="V10" s="51">
        <v>1</v>
      </c>
      <c r="W10" s="364" t="str">
        <f>B4</f>
        <v>TJ Ostrava B</v>
      </c>
      <c r="X10" s="365" t="s">
        <v>6</v>
      </c>
      <c r="Y10" s="366">
        <f>B19</f>
        <v>0</v>
      </c>
      <c r="Z10" s="24"/>
      <c r="AA10" s="23" t="s">
        <v>0</v>
      </c>
      <c r="AB10" s="25"/>
      <c r="AC10" s="24"/>
      <c r="AD10" s="23" t="s">
        <v>0</v>
      </c>
      <c r="AE10" s="25"/>
      <c r="AF10" s="24"/>
      <c r="AG10" s="23" t="s">
        <v>0</v>
      </c>
      <c r="AH10" s="25"/>
      <c r="AI10" s="24"/>
      <c r="AJ10" s="23" t="s">
        <v>0</v>
      </c>
      <c r="AK10" s="25"/>
      <c r="AL10" s="11">
        <f>AI10+AF10+AC10</f>
        <v>0</v>
      </c>
      <c r="AM10" s="9" t="s">
        <v>0</v>
      </c>
      <c r="AN10" s="10">
        <f>AK10+AH10+AE10</f>
        <v>0</v>
      </c>
      <c r="AO10" s="145"/>
      <c r="AP10" s="146"/>
      <c r="AQ10" s="40"/>
    </row>
    <row r="11" spans="2:43" ht="24.9" customHeight="1" thickBot="1" x14ac:dyDescent="0.45">
      <c r="B11" s="326"/>
      <c r="C11" s="72">
        <f>H6</f>
        <v>21</v>
      </c>
      <c r="D11" s="73" t="s">
        <v>0</v>
      </c>
      <c r="E11" s="74">
        <f>F6</f>
        <v>25</v>
      </c>
      <c r="F11" s="351"/>
      <c r="G11" s="352"/>
      <c r="H11" s="353"/>
      <c r="I11" s="72">
        <f>AF11</f>
        <v>25</v>
      </c>
      <c r="J11" s="73" t="s">
        <v>0</v>
      </c>
      <c r="K11" s="74">
        <f>AH11</f>
        <v>23</v>
      </c>
      <c r="L11" s="72">
        <f>AF14</f>
        <v>0</v>
      </c>
      <c r="M11" s="73" t="s">
        <v>0</v>
      </c>
      <c r="N11" s="74">
        <f>AH14</f>
        <v>0</v>
      </c>
      <c r="O11" s="314"/>
      <c r="P11" s="316"/>
      <c r="Q11" s="318"/>
      <c r="R11" s="324"/>
      <c r="S11" s="319"/>
      <c r="T11" s="379"/>
      <c r="U11" s="2"/>
      <c r="V11" s="55">
        <v>2</v>
      </c>
      <c r="W11" s="367" t="str">
        <f>B9</f>
        <v>VKB Frýdlant n.O.</v>
      </c>
      <c r="X11" s="368" t="s">
        <v>6</v>
      </c>
      <c r="Y11" s="369" t="str">
        <f>B14</f>
        <v>TJ Sokol FM B</v>
      </c>
      <c r="Z11" s="28">
        <v>2</v>
      </c>
      <c r="AA11" s="27"/>
      <c r="AB11" s="29">
        <v>0</v>
      </c>
      <c r="AC11" s="28">
        <v>25</v>
      </c>
      <c r="AD11" s="27" t="s">
        <v>0</v>
      </c>
      <c r="AE11" s="29">
        <v>17</v>
      </c>
      <c r="AF11" s="28">
        <v>25</v>
      </c>
      <c r="AG11" s="27" t="s">
        <v>0</v>
      </c>
      <c r="AH11" s="29">
        <v>23</v>
      </c>
      <c r="AI11" s="28"/>
      <c r="AJ11" s="27" t="s">
        <v>0</v>
      </c>
      <c r="AK11" s="29"/>
      <c r="AL11" s="12">
        <f t="shared" ref="AL11:AL14" si="0">AI11+AF11+AC11</f>
        <v>50</v>
      </c>
      <c r="AM11" s="22" t="s">
        <v>0</v>
      </c>
      <c r="AN11" s="21">
        <f t="shared" ref="AN11:AN15" si="1">AK11+AH11+AE11</f>
        <v>40</v>
      </c>
      <c r="AO11" s="85"/>
      <c r="AP11" s="30"/>
      <c r="AQ11" s="34"/>
    </row>
    <row r="12" spans="2:43" ht="24.9" customHeight="1" thickBot="1" x14ac:dyDescent="0.45">
      <c r="B12" s="326"/>
      <c r="C12" s="76">
        <f>H7</f>
        <v>0</v>
      </c>
      <c r="D12" s="75" t="s">
        <v>0</v>
      </c>
      <c r="E12" s="77">
        <f>F7</f>
        <v>0</v>
      </c>
      <c r="F12" s="351"/>
      <c r="G12" s="352"/>
      <c r="H12" s="353"/>
      <c r="I12" s="76">
        <f>AI11</f>
        <v>0</v>
      </c>
      <c r="J12" s="71" t="s">
        <v>0</v>
      </c>
      <c r="K12" s="77">
        <f>AK11</f>
        <v>0</v>
      </c>
      <c r="L12" s="76">
        <f>AI14</f>
        <v>0</v>
      </c>
      <c r="M12" s="75" t="s">
        <v>0</v>
      </c>
      <c r="N12" s="77">
        <f>AK14</f>
        <v>0</v>
      </c>
      <c r="O12" s="314">
        <f>L13+I13+C13</f>
        <v>96</v>
      </c>
      <c r="P12" s="316" t="s">
        <v>0</v>
      </c>
      <c r="Q12" s="318">
        <f>N13+K13+E13</f>
        <v>80</v>
      </c>
      <c r="R12" s="324"/>
      <c r="S12" s="319"/>
      <c r="T12" s="379"/>
      <c r="U12" s="2"/>
      <c r="V12" s="55">
        <v>3</v>
      </c>
      <c r="W12" s="367">
        <f>B19</f>
        <v>0</v>
      </c>
      <c r="X12" s="368" t="s">
        <v>6</v>
      </c>
      <c r="Y12" s="369" t="str">
        <f>B14</f>
        <v>TJ Sokol FM B</v>
      </c>
      <c r="Z12" s="28"/>
      <c r="AA12" s="27" t="s">
        <v>0</v>
      </c>
      <c r="AB12" s="29"/>
      <c r="AC12" s="28"/>
      <c r="AD12" s="27" t="s">
        <v>0</v>
      </c>
      <c r="AE12" s="29"/>
      <c r="AF12" s="28"/>
      <c r="AG12" s="27" t="s">
        <v>0</v>
      </c>
      <c r="AH12" s="29"/>
      <c r="AI12" s="28"/>
      <c r="AJ12" s="27" t="s">
        <v>0</v>
      </c>
      <c r="AK12" s="29"/>
      <c r="AL12" s="12">
        <f t="shared" si="0"/>
        <v>0</v>
      </c>
      <c r="AM12" s="22" t="s">
        <v>0</v>
      </c>
      <c r="AN12" s="21">
        <f t="shared" si="1"/>
        <v>0</v>
      </c>
      <c r="AO12" s="85"/>
      <c r="AP12" s="30"/>
      <c r="AQ12" s="34"/>
    </row>
    <row r="13" spans="2:43" ht="24.9" customHeight="1" thickBot="1" x14ac:dyDescent="0.45">
      <c r="B13" s="327"/>
      <c r="C13" s="78">
        <f>SUM(C10:C12)</f>
        <v>46</v>
      </c>
      <c r="D13" s="79" t="s">
        <v>0</v>
      </c>
      <c r="E13" s="80">
        <f>SUM(E10:E12)</f>
        <v>40</v>
      </c>
      <c r="F13" s="354"/>
      <c r="G13" s="355"/>
      <c r="H13" s="356"/>
      <c r="I13" s="78">
        <f>SUM(I10:I12)</f>
        <v>50</v>
      </c>
      <c r="J13" s="79" t="s">
        <v>0</v>
      </c>
      <c r="K13" s="80">
        <f>SUM(K10:K12)</f>
        <v>40</v>
      </c>
      <c r="L13" s="78">
        <f>SUM(L10:L12)</f>
        <v>0</v>
      </c>
      <c r="M13" s="79" t="s">
        <v>0</v>
      </c>
      <c r="N13" s="80">
        <f>SUM(N10:N12)</f>
        <v>0</v>
      </c>
      <c r="O13" s="321"/>
      <c r="P13" s="322"/>
      <c r="Q13" s="323"/>
      <c r="R13" s="324"/>
      <c r="S13" s="319"/>
      <c r="T13" s="379"/>
      <c r="U13" s="2"/>
      <c r="V13" s="55">
        <v>4</v>
      </c>
      <c r="W13" s="367" t="str">
        <f>B4</f>
        <v>TJ Ostrava B</v>
      </c>
      <c r="X13" s="368" t="s">
        <v>6</v>
      </c>
      <c r="Y13" s="369" t="str">
        <f>B9</f>
        <v>VKB Frýdlant n.O.</v>
      </c>
      <c r="Z13" s="28">
        <v>1</v>
      </c>
      <c r="AA13" s="27" t="s">
        <v>0</v>
      </c>
      <c r="AB13" s="29">
        <v>1</v>
      </c>
      <c r="AC13" s="28">
        <v>15</v>
      </c>
      <c r="AD13" s="27" t="s">
        <v>0</v>
      </c>
      <c r="AE13" s="29">
        <v>25</v>
      </c>
      <c r="AF13" s="28">
        <v>25</v>
      </c>
      <c r="AG13" s="27" t="s">
        <v>0</v>
      </c>
      <c r="AH13" s="29">
        <v>21</v>
      </c>
      <c r="AI13" s="28"/>
      <c r="AJ13" s="27" t="s">
        <v>0</v>
      </c>
      <c r="AK13" s="29"/>
      <c r="AL13" s="12">
        <f t="shared" si="0"/>
        <v>40</v>
      </c>
      <c r="AM13" s="22" t="s">
        <v>0</v>
      </c>
      <c r="AN13" s="21">
        <f t="shared" si="1"/>
        <v>46</v>
      </c>
      <c r="AO13" s="85"/>
      <c r="AP13" s="30">
        <v>5</v>
      </c>
      <c r="AQ13" s="34" t="s">
        <v>118</v>
      </c>
    </row>
    <row r="14" spans="2:43" ht="24.9" customHeight="1" thickBot="1" x14ac:dyDescent="0.45">
      <c r="B14" s="325" t="s">
        <v>126</v>
      </c>
      <c r="C14" s="65">
        <f>K4</f>
        <v>2</v>
      </c>
      <c r="D14" s="66" t="s">
        <v>0</v>
      </c>
      <c r="E14" s="67">
        <f>I4</f>
        <v>0</v>
      </c>
      <c r="F14" s="65">
        <f>K9</f>
        <v>0</v>
      </c>
      <c r="G14" s="66" t="s">
        <v>0</v>
      </c>
      <c r="H14" s="67">
        <f>I9</f>
        <v>2</v>
      </c>
      <c r="I14" s="348"/>
      <c r="J14" s="349"/>
      <c r="K14" s="350"/>
      <c r="L14" s="65">
        <f>AB12</f>
        <v>0</v>
      </c>
      <c r="M14" s="66" t="s">
        <v>0</v>
      </c>
      <c r="N14" s="67">
        <f>Z12</f>
        <v>0</v>
      </c>
      <c r="O14" s="313">
        <f>L14+F14+C14</f>
        <v>2</v>
      </c>
      <c r="P14" s="315" t="s">
        <v>0</v>
      </c>
      <c r="Q14" s="317">
        <f>N14+H14+E14</f>
        <v>2</v>
      </c>
      <c r="R14" s="324">
        <f>O14</f>
        <v>2</v>
      </c>
      <c r="S14" s="319">
        <f>O17/Q17</f>
        <v>0.967741935483871</v>
      </c>
      <c r="T14" s="379">
        <v>6</v>
      </c>
      <c r="U14" s="2"/>
      <c r="V14" s="55">
        <v>5</v>
      </c>
      <c r="W14" s="367" t="str">
        <f>B9</f>
        <v>VKB Frýdlant n.O.</v>
      </c>
      <c r="X14" s="368" t="s">
        <v>6</v>
      </c>
      <c r="Y14" s="369">
        <f>B19</f>
        <v>0</v>
      </c>
      <c r="Z14" s="28"/>
      <c r="AA14" s="27" t="s">
        <v>0</v>
      </c>
      <c r="AB14" s="29"/>
      <c r="AC14" s="28"/>
      <c r="AD14" s="27" t="s">
        <v>0</v>
      </c>
      <c r="AE14" s="29"/>
      <c r="AF14" s="28"/>
      <c r="AG14" s="27" t="s">
        <v>0</v>
      </c>
      <c r="AH14" s="29"/>
      <c r="AI14" s="28"/>
      <c r="AJ14" s="27" t="s">
        <v>0</v>
      </c>
      <c r="AK14" s="29"/>
      <c r="AL14" s="12">
        <f t="shared" si="0"/>
        <v>0</v>
      </c>
      <c r="AM14" s="22" t="s">
        <v>0</v>
      </c>
      <c r="AN14" s="21">
        <f t="shared" si="1"/>
        <v>0</v>
      </c>
      <c r="AO14" s="85"/>
      <c r="AP14" s="30"/>
      <c r="AQ14" s="34"/>
    </row>
    <row r="15" spans="2:43" ht="24.9" customHeight="1" thickBot="1" x14ac:dyDescent="0.45">
      <c r="B15" s="326"/>
      <c r="C15" s="68">
        <f>K5</f>
        <v>25</v>
      </c>
      <c r="D15" s="69" t="s">
        <v>0</v>
      </c>
      <c r="E15" s="70">
        <f>I5</f>
        <v>21</v>
      </c>
      <c r="F15" s="68">
        <f>K10</f>
        <v>17</v>
      </c>
      <c r="G15" s="69" t="s">
        <v>0</v>
      </c>
      <c r="H15" s="70">
        <f>I10</f>
        <v>25</v>
      </c>
      <c r="I15" s="351"/>
      <c r="J15" s="352"/>
      <c r="K15" s="353"/>
      <c r="L15" s="68">
        <f>AE12</f>
        <v>0</v>
      </c>
      <c r="M15" s="69" t="s">
        <v>0</v>
      </c>
      <c r="N15" s="70">
        <f>AC12</f>
        <v>0</v>
      </c>
      <c r="O15" s="314"/>
      <c r="P15" s="316"/>
      <c r="Q15" s="318"/>
      <c r="R15" s="324"/>
      <c r="S15" s="319"/>
      <c r="T15" s="379"/>
      <c r="U15" s="2"/>
      <c r="V15" s="59">
        <v>6</v>
      </c>
      <c r="W15" s="370" t="str">
        <f>B14</f>
        <v>TJ Sokol FM B</v>
      </c>
      <c r="X15" s="371" t="s">
        <v>6</v>
      </c>
      <c r="Y15" s="372" t="str">
        <f>B4</f>
        <v>TJ Ostrava B</v>
      </c>
      <c r="Z15" s="32">
        <v>2</v>
      </c>
      <c r="AA15" s="31" t="s">
        <v>0</v>
      </c>
      <c r="AB15" s="33">
        <v>0</v>
      </c>
      <c r="AC15" s="32">
        <v>25</v>
      </c>
      <c r="AD15" s="31" t="s">
        <v>0</v>
      </c>
      <c r="AE15" s="33">
        <v>21</v>
      </c>
      <c r="AF15" s="32">
        <v>25</v>
      </c>
      <c r="AG15" s="31" t="s">
        <v>0</v>
      </c>
      <c r="AH15" s="33">
        <v>22</v>
      </c>
      <c r="AI15" s="32"/>
      <c r="AJ15" s="31" t="s">
        <v>0</v>
      </c>
      <c r="AK15" s="33"/>
      <c r="AL15" s="13">
        <f>AI15+AF15+AC15</f>
        <v>50</v>
      </c>
      <c r="AM15" s="14" t="s">
        <v>0</v>
      </c>
      <c r="AN15" s="15">
        <f t="shared" si="1"/>
        <v>43</v>
      </c>
      <c r="AO15" s="37"/>
      <c r="AP15" s="38">
        <v>4</v>
      </c>
      <c r="AQ15" s="35" t="s">
        <v>136</v>
      </c>
    </row>
    <row r="16" spans="2:43" ht="24.9" customHeight="1" thickBot="1" x14ac:dyDescent="0.4">
      <c r="B16" s="326"/>
      <c r="C16" s="72">
        <f>K6</f>
        <v>25</v>
      </c>
      <c r="D16" s="73" t="s">
        <v>0</v>
      </c>
      <c r="E16" s="74">
        <f>I6</f>
        <v>22</v>
      </c>
      <c r="F16" s="72">
        <f>K11</f>
        <v>23</v>
      </c>
      <c r="G16" s="73" t="s">
        <v>0</v>
      </c>
      <c r="H16" s="74">
        <f>I11</f>
        <v>25</v>
      </c>
      <c r="I16" s="351"/>
      <c r="J16" s="352"/>
      <c r="K16" s="353"/>
      <c r="L16" s="72">
        <f>AH12</f>
        <v>0</v>
      </c>
      <c r="M16" s="73" t="s">
        <v>0</v>
      </c>
      <c r="N16" s="74">
        <f>AF12</f>
        <v>0</v>
      </c>
      <c r="O16" s="314"/>
      <c r="P16" s="316"/>
      <c r="Q16" s="318"/>
      <c r="R16" s="324"/>
      <c r="S16" s="319"/>
      <c r="T16" s="379"/>
      <c r="U16" s="2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7"/>
      <c r="AM16" s="347"/>
      <c r="AN16" s="347"/>
      <c r="AP16" s="144"/>
    </row>
    <row r="17" spans="1:42" ht="24.9" customHeight="1" thickBot="1" x14ac:dyDescent="0.35">
      <c r="B17" s="326"/>
      <c r="C17" s="76">
        <f>K7</f>
        <v>0</v>
      </c>
      <c r="D17" s="75" t="s">
        <v>0</v>
      </c>
      <c r="E17" s="77">
        <f>I7</f>
        <v>0</v>
      </c>
      <c r="F17" s="76">
        <f>K12</f>
        <v>0</v>
      </c>
      <c r="G17" s="75" t="s">
        <v>0</v>
      </c>
      <c r="H17" s="77">
        <f>I12</f>
        <v>0</v>
      </c>
      <c r="I17" s="351"/>
      <c r="J17" s="352"/>
      <c r="K17" s="353"/>
      <c r="L17" s="76">
        <f>AK12</f>
        <v>0</v>
      </c>
      <c r="M17" s="75" t="s">
        <v>0</v>
      </c>
      <c r="N17" s="77">
        <f>AI12</f>
        <v>0</v>
      </c>
      <c r="O17" s="314">
        <f>L18+F18+C18</f>
        <v>90</v>
      </c>
      <c r="P17" s="316" t="s">
        <v>0</v>
      </c>
      <c r="Q17" s="318">
        <f>N18+H18+E18</f>
        <v>93</v>
      </c>
      <c r="R17" s="324"/>
      <c r="S17" s="319"/>
      <c r="T17" s="379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5"/>
      <c r="AM17" s="45"/>
      <c r="AN17" s="45"/>
      <c r="AO17" s="18"/>
    </row>
    <row r="18" spans="1:42" ht="24.9" customHeight="1" thickBot="1" x14ac:dyDescent="0.35">
      <c r="B18" s="327"/>
      <c r="C18" s="78">
        <f>SUM(C15:C17)</f>
        <v>50</v>
      </c>
      <c r="D18" s="79" t="s">
        <v>0</v>
      </c>
      <c r="E18" s="80">
        <f>SUM(E15:E17)</f>
        <v>43</v>
      </c>
      <c r="F18" s="78">
        <f>SUM(F15:F17)</f>
        <v>40</v>
      </c>
      <c r="G18" s="79" t="s">
        <v>0</v>
      </c>
      <c r="H18" s="80">
        <f>SUM(H15:H17)</f>
        <v>50</v>
      </c>
      <c r="I18" s="354"/>
      <c r="J18" s="355"/>
      <c r="K18" s="356"/>
      <c r="L18" s="78">
        <f>SUM(L15:L17)</f>
        <v>0</v>
      </c>
      <c r="M18" s="79" t="s">
        <v>0</v>
      </c>
      <c r="N18" s="80">
        <f>SUM(N15:N17)</f>
        <v>0</v>
      </c>
      <c r="O18" s="321"/>
      <c r="P18" s="322"/>
      <c r="Q18" s="323"/>
      <c r="R18" s="324"/>
      <c r="S18" s="319"/>
      <c r="T18" s="379"/>
      <c r="U18" s="2"/>
      <c r="AL18" s="46"/>
      <c r="AM18" s="46"/>
      <c r="AN18" s="46"/>
    </row>
    <row r="19" spans="1:42" ht="24.9" customHeight="1" thickBot="1" x14ac:dyDescent="0.35">
      <c r="B19" s="325"/>
      <c r="C19" s="65">
        <f>N4</f>
        <v>0</v>
      </c>
      <c r="D19" s="66" t="s">
        <v>0</v>
      </c>
      <c r="E19" s="67">
        <f>L4</f>
        <v>0</v>
      </c>
      <c r="F19" s="65">
        <f>N9</f>
        <v>0</v>
      </c>
      <c r="G19" s="66" t="s">
        <v>0</v>
      </c>
      <c r="H19" s="67">
        <f>L9</f>
        <v>0</v>
      </c>
      <c r="I19" s="65">
        <f>Z12</f>
        <v>0</v>
      </c>
      <c r="J19" s="66" t="s">
        <v>0</v>
      </c>
      <c r="K19" s="67">
        <f>L14</f>
        <v>0</v>
      </c>
      <c r="L19" s="348"/>
      <c r="M19" s="349"/>
      <c r="N19" s="350"/>
      <c r="O19" s="313">
        <f>I19+F19+C19</f>
        <v>0</v>
      </c>
      <c r="P19" s="315" t="s">
        <v>0</v>
      </c>
      <c r="Q19" s="317">
        <f>K19+H19+E19</f>
        <v>0</v>
      </c>
      <c r="R19" s="324">
        <f>O19</f>
        <v>0</v>
      </c>
      <c r="S19" s="319" t="e">
        <f>O22/Q22</f>
        <v>#DIV/0!</v>
      </c>
      <c r="T19" s="320"/>
      <c r="U19" s="2"/>
      <c r="AL19" s="46"/>
      <c r="AM19" s="46"/>
      <c r="AN19" s="46"/>
    </row>
    <row r="20" spans="1:42" ht="24.9" customHeight="1" thickBot="1" x14ac:dyDescent="0.35">
      <c r="B20" s="326"/>
      <c r="C20" s="68">
        <f>N5</f>
        <v>0</v>
      </c>
      <c r="D20" s="69" t="s">
        <v>0</v>
      </c>
      <c r="E20" s="70">
        <f>L5</f>
        <v>0</v>
      </c>
      <c r="F20" s="68">
        <f>N10</f>
        <v>0</v>
      </c>
      <c r="G20" s="69" t="s">
        <v>0</v>
      </c>
      <c r="H20" s="70">
        <f>L10</f>
        <v>0</v>
      </c>
      <c r="I20" s="68">
        <f>N15</f>
        <v>0</v>
      </c>
      <c r="J20" s="69" t="s">
        <v>0</v>
      </c>
      <c r="K20" s="70">
        <f>L15</f>
        <v>0</v>
      </c>
      <c r="L20" s="351"/>
      <c r="M20" s="352"/>
      <c r="N20" s="353"/>
      <c r="O20" s="314"/>
      <c r="P20" s="316"/>
      <c r="Q20" s="318"/>
      <c r="R20" s="324"/>
      <c r="S20" s="319"/>
      <c r="T20" s="320"/>
      <c r="U20" s="2"/>
      <c r="AL20" s="46"/>
      <c r="AM20" s="46"/>
      <c r="AN20" s="46"/>
    </row>
    <row r="21" spans="1:42" ht="24.9" customHeight="1" thickBot="1" x14ac:dyDescent="0.35">
      <c r="B21" s="326"/>
      <c r="C21" s="72">
        <f>N6</f>
        <v>0</v>
      </c>
      <c r="D21" s="73" t="s">
        <v>0</v>
      </c>
      <c r="E21" s="74">
        <f>L6</f>
        <v>0</v>
      </c>
      <c r="F21" s="72">
        <f>N11</f>
        <v>0</v>
      </c>
      <c r="G21" s="73" t="s">
        <v>0</v>
      </c>
      <c r="H21" s="74">
        <f>L11</f>
        <v>0</v>
      </c>
      <c r="I21" s="72">
        <f>N16</f>
        <v>0</v>
      </c>
      <c r="J21" s="73" t="s">
        <v>0</v>
      </c>
      <c r="K21" s="74">
        <f>L16</f>
        <v>0</v>
      </c>
      <c r="L21" s="351"/>
      <c r="M21" s="352"/>
      <c r="N21" s="353"/>
      <c r="O21" s="314"/>
      <c r="P21" s="316"/>
      <c r="Q21" s="318"/>
      <c r="R21" s="324"/>
      <c r="S21" s="319"/>
      <c r="T21" s="320"/>
      <c r="U21" s="2"/>
      <c r="AL21" s="46"/>
      <c r="AM21" s="46"/>
      <c r="AN21" s="46"/>
    </row>
    <row r="22" spans="1:42" ht="24.9" customHeight="1" thickBot="1" x14ac:dyDescent="0.35">
      <c r="B22" s="326"/>
      <c r="C22" s="76">
        <f>N7</f>
        <v>0</v>
      </c>
      <c r="D22" s="75" t="s">
        <v>0</v>
      </c>
      <c r="E22" s="77">
        <f>L7</f>
        <v>0</v>
      </c>
      <c r="F22" s="76">
        <f>N12</f>
        <v>0</v>
      </c>
      <c r="G22" s="75" t="s">
        <v>0</v>
      </c>
      <c r="H22" s="77">
        <f>L12</f>
        <v>0</v>
      </c>
      <c r="I22" s="76">
        <f>N17</f>
        <v>0</v>
      </c>
      <c r="J22" s="75" t="s">
        <v>0</v>
      </c>
      <c r="K22" s="77">
        <f>L17</f>
        <v>0</v>
      </c>
      <c r="L22" s="351"/>
      <c r="M22" s="352"/>
      <c r="N22" s="353"/>
      <c r="O22" s="314">
        <f>I23+F23+C23</f>
        <v>0</v>
      </c>
      <c r="P22" s="316" t="s">
        <v>0</v>
      </c>
      <c r="Q22" s="318">
        <f>K23+H23+E23</f>
        <v>0</v>
      </c>
      <c r="R22" s="324"/>
      <c r="S22" s="319"/>
      <c r="T22" s="320"/>
      <c r="U22" s="2"/>
      <c r="AL22" s="46"/>
      <c r="AM22" s="46"/>
      <c r="AN22" s="46"/>
    </row>
    <row r="23" spans="1:42" ht="24.9" customHeight="1" thickBot="1" x14ac:dyDescent="0.35">
      <c r="B23" s="327"/>
      <c r="C23" s="78">
        <f>SUM(C20:C22)</f>
        <v>0</v>
      </c>
      <c r="D23" s="79" t="s">
        <v>0</v>
      </c>
      <c r="E23" s="80">
        <f>SUM(E20:E22)</f>
        <v>0</v>
      </c>
      <c r="F23" s="78">
        <f>SUM(F20:F22)</f>
        <v>0</v>
      </c>
      <c r="G23" s="79" t="s">
        <v>0</v>
      </c>
      <c r="H23" s="80">
        <f>SUM(H20:H22)</f>
        <v>0</v>
      </c>
      <c r="I23" s="78">
        <f>SUM(I20:I22)</f>
        <v>0</v>
      </c>
      <c r="J23" s="79" t="s">
        <v>0</v>
      </c>
      <c r="K23" s="80">
        <f>SUM(K20:K22)</f>
        <v>0</v>
      </c>
      <c r="L23" s="354"/>
      <c r="M23" s="355"/>
      <c r="N23" s="356"/>
      <c r="O23" s="321"/>
      <c r="P23" s="322"/>
      <c r="Q23" s="323"/>
      <c r="R23" s="324"/>
      <c r="S23" s="319"/>
      <c r="T23" s="320"/>
      <c r="U23" s="2"/>
      <c r="AL23" s="46"/>
      <c r="AM23" s="46"/>
      <c r="AN23" s="46"/>
    </row>
    <row r="24" spans="1:42" ht="21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46"/>
      <c r="AM24" s="46"/>
      <c r="AN24" s="46"/>
    </row>
    <row r="25" spans="1:42" ht="24.9" customHeight="1" x14ac:dyDescent="0.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6"/>
      <c r="AM25" s="46"/>
      <c r="AN25" s="46"/>
      <c r="AO25" s="17"/>
      <c r="AP25">
        <v>1</v>
      </c>
    </row>
  </sheetData>
  <mergeCells count="67">
    <mergeCell ref="S19:S23"/>
    <mergeCell ref="T19:T23"/>
    <mergeCell ref="O22:O23"/>
    <mergeCell ref="P22:P23"/>
    <mergeCell ref="Q22:Q23"/>
    <mergeCell ref="B19:B23"/>
    <mergeCell ref="L19:N23"/>
    <mergeCell ref="O19:O21"/>
    <mergeCell ref="P19:P21"/>
    <mergeCell ref="Q19:Q21"/>
    <mergeCell ref="R19:R23"/>
    <mergeCell ref="AF16:AH16"/>
    <mergeCell ref="AI16:AK16"/>
    <mergeCell ref="AL16:AN16"/>
    <mergeCell ref="O17:O18"/>
    <mergeCell ref="P17:P18"/>
    <mergeCell ref="Q17:Q18"/>
    <mergeCell ref="R14:R18"/>
    <mergeCell ref="S14:S18"/>
    <mergeCell ref="T14:T18"/>
    <mergeCell ref="W16:Y16"/>
    <mergeCell ref="Z16:AB16"/>
    <mergeCell ref="AC16:AE16"/>
    <mergeCell ref="AI9:AK9"/>
    <mergeCell ref="AL9:AN9"/>
    <mergeCell ref="O12:O13"/>
    <mergeCell ref="P12:P13"/>
    <mergeCell ref="Q12:Q13"/>
    <mergeCell ref="B14:B18"/>
    <mergeCell ref="I14:K18"/>
    <mergeCell ref="O14:O16"/>
    <mergeCell ref="P14:P16"/>
    <mergeCell ref="Q14:Q16"/>
    <mergeCell ref="S9:S13"/>
    <mergeCell ref="T9:T13"/>
    <mergeCell ref="W9:Y9"/>
    <mergeCell ref="Z9:AB9"/>
    <mergeCell ref="AC9:AE9"/>
    <mergeCell ref="AF9:AH9"/>
    <mergeCell ref="B9:B13"/>
    <mergeCell ref="F9:H13"/>
    <mergeCell ref="O9:O11"/>
    <mergeCell ref="P9:P11"/>
    <mergeCell ref="Q9:Q11"/>
    <mergeCell ref="R9:R13"/>
    <mergeCell ref="R4:R8"/>
    <mergeCell ref="S4:S8"/>
    <mergeCell ref="T4:T8"/>
    <mergeCell ref="O7:O8"/>
    <mergeCell ref="P7:P8"/>
    <mergeCell ref="Q7:Q8"/>
    <mergeCell ref="O3:Q3"/>
    <mergeCell ref="B4:B8"/>
    <mergeCell ref="C4:E8"/>
    <mergeCell ref="O4:O6"/>
    <mergeCell ref="P4:P6"/>
    <mergeCell ref="Q4:Q6"/>
    <mergeCell ref="B1:T1"/>
    <mergeCell ref="B2:B3"/>
    <mergeCell ref="C2:E3"/>
    <mergeCell ref="F2:H3"/>
    <mergeCell ref="I2:K3"/>
    <mergeCell ref="L2:N3"/>
    <mergeCell ref="O2:Q2"/>
    <mergeCell ref="R2:R3"/>
    <mergeCell ref="S2:S3"/>
    <mergeCell ref="T2:T3"/>
  </mergeCells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4" man="1"/>
    <brk id="43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U18Z</vt:lpstr>
      <vt:lpstr>U20Z</vt:lpstr>
      <vt:lpstr>U22M</vt:lpstr>
      <vt:lpstr>U18Z_A hala 5+umístění</vt:lpstr>
      <vt:lpstr>U18Z_B kurty 5</vt:lpstr>
      <vt:lpstr>U20Z_A hala 3</vt:lpstr>
      <vt:lpstr>U20Z_B kurty 4</vt:lpstr>
      <vt:lpstr>U20Z_o 1.-4. kurty 4 </vt:lpstr>
      <vt:lpstr>U20Z_kurty o 5.-7.</vt:lpstr>
      <vt:lpstr>U22M_A kurty 4+umístění</vt:lpstr>
      <vt:lpstr>U22M_B kurty 4</vt:lpstr>
      <vt:lpstr>Pořadí utkání kurty</vt:lpstr>
      <vt:lpstr>seznam k tisku</vt:lpstr>
      <vt:lpstr>List3</vt:lpstr>
      <vt:lpstr>'seznam k tisku'!Oblast_tisku</vt:lpstr>
      <vt:lpstr>'U20Z_B kurty 4'!Oblast_tisku</vt:lpstr>
      <vt:lpstr>'U20Z_kurty o 5.-7.'!Oblast_tisku</vt:lpstr>
      <vt:lpstr>'U20Z_o 1.-4. kurty 4 '!Oblast_tisku</vt:lpstr>
      <vt:lpstr>'U22M_A kurty 4+umístění'!Oblast_tisku</vt:lpstr>
      <vt:lpstr>'U22M_B kurty 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Šárka Sonnková</cp:lastModifiedBy>
  <cp:lastPrinted>2026-06-20T19:38:55Z</cp:lastPrinted>
  <dcterms:created xsi:type="dcterms:W3CDTF">2017-06-19T13:40:21Z</dcterms:created>
  <dcterms:modified xsi:type="dcterms:W3CDTF">2026-06-21T21:12:44Z</dcterms:modified>
</cp:coreProperties>
</file>