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OLEJBAL\TURNAJE\ČERVEN\Výsledky_Zhodnocení\2025\"/>
    </mc:Choice>
  </mc:AlternateContent>
  <xr:revisionPtr revIDLastSave="0" documentId="13_ncr:1_{35D53D89-79AA-4C89-93C4-48FED0925C28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U18Z" sheetId="17" r:id="rId1"/>
    <sheet name="U20Z" sheetId="14" r:id="rId2"/>
    <sheet name="U18+20M" sheetId="19" r:id="rId3"/>
    <sheet name="U18Z-4+4+4" sheetId="8" r:id="rId4"/>
    <sheet name="U20Z-4+4" sheetId="18" r:id="rId5"/>
    <sheet name="U18+20M-4+4" sheetId="23" r:id="rId6"/>
    <sheet name="Pořadí utkání" sheetId="22" r:id="rId7"/>
  </sheets>
  <definedNames>
    <definedName name="_xlnm.Print_Area" localSheetId="3">'U18Z-4+4+4'!$A$1:$AR$92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0" i="8" l="1"/>
  <c r="AL70" i="8"/>
  <c r="I28" i="23"/>
  <c r="E38" i="23" s="1"/>
  <c r="E41" i="23" s="1"/>
  <c r="K27" i="23"/>
  <c r="I27" i="23"/>
  <c r="E37" i="23" s="1"/>
  <c r="C37" i="23"/>
  <c r="Y34" i="8"/>
  <c r="W35" i="8"/>
  <c r="Y35" i="8"/>
  <c r="W36" i="8"/>
  <c r="W37" i="8"/>
  <c r="W38" i="8"/>
  <c r="W39" i="8"/>
  <c r="B42" i="18"/>
  <c r="B37" i="18"/>
  <c r="B32" i="18"/>
  <c r="B27" i="18"/>
  <c r="AA26" i="18" s="1"/>
  <c r="L25" i="18"/>
  <c r="B4" i="23"/>
  <c r="AA3" i="23" s="1"/>
  <c r="B9" i="23"/>
  <c r="C15" i="23" s="1"/>
  <c r="AC31" i="23"/>
  <c r="AA31" i="23"/>
  <c r="AC30" i="23"/>
  <c r="AA30" i="23"/>
  <c r="AC29" i="23"/>
  <c r="AA29" i="23"/>
  <c r="AC28" i="23"/>
  <c r="AA28" i="23"/>
  <c r="AC27" i="23"/>
  <c r="AA27" i="23"/>
  <c r="AC26" i="23"/>
  <c r="AA26" i="23"/>
  <c r="B19" i="18"/>
  <c r="B14" i="18"/>
  <c r="AA8" i="18" s="1"/>
  <c r="B9" i="18"/>
  <c r="AA7" i="18" s="1"/>
  <c r="B4" i="18"/>
  <c r="B42" i="23"/>
  <c r="B37" i="23"/>
  <c r="B32" i="23"/>
  <c r="B27" i="23"/>
  <c r="B19" i="23"/>
  <c r="AC7" i="23" s="1"/>
  <c r="B14" i="23"/>
  <c r="B38" i="8"/>
  <c r="B33" i="8"/>
  <c r="B28" i="8"/>
  <c r="B66" i="8"/>
  <c r="Y61" i="8" s="1"/>
  <c r="B61" i="8"/>
  <c r="Y59" i="8" s="1"/>
  <c r="B56" i="8"/>
  <c r="Y60" i="8" s="1"/>
  <c r="B51" i="8"/>
  <c r="B19" i="8"/>
  <c r="B14" i="8"/>
  <c r="B9" i="8"/>
  <c r="B4" i="8"/>
  <c r="Y57" i="8"/>
  <c r="Y58" i="8"/>
  <c r="Y62" i="8"/>
  <c r="AR59" i="23"/>
  <c r="AP59" i="23"/>
  <c r="AR55" i="23"/>
  <c r="AP55" i="23"/>
  <c r="AR51" i="23"/>
  <c r="AP51" i="23"/>
  <c r="AR50" i="23"/>
  <c r="AP50" i="23"/>
  <c r="I45" i="23"/>
  <c r="N40" i="23"/>
  <c r="L40" i="23"/>
  <c r="K45" i="23" s="1"/>
  <c r="I44" i="23"/>
  <c r="K44" i="23"/>
  <c r="I43" i="23"/>
  <c r="K43" i="23"/>
  <c r="N37" i="23"/>
  <c r="L37" i="23"/>
  <c r="I25" i="23"/>
  <c r="N35" i="23"/>
  <c r="F45" i="23" s="1"/>
  <c r="L35" i="23"/>
  <c r="K35" i="23"/>
  <c r="F40" i="23" s="1"/>
  <c r="I35" i="23"/>
  <c r="H40" i="23" s="1"/>
  <c r="N34" i="23"/>
  <c r="F44" i="23" s="1"/>
  <c r="L34" i="23"/>
  <c r="H44" i="23" s="1"/>
  <c r="K34" i="23"/>
  <c r="F39" i="23" s="1"/>
  <c r="I34" i="23"/>
  <c r="H39" i="23" s="1"/>
  <c r="N33" i="23"/>
  <c r="F43" i="23" s="1"/>
  <c r="L33" i="23"/>
  <c r="H43" i="23" s="1"/>
  <c r="K33" i="23"/>
  <c r="F38" i="23" s="1"/>
  <c r="I33" i="23"/>
  <c r="H38" i="23" s="1"/>
  <c r="E33" i="23"/>
  <c r="N32" i="23"/>
  <c r="F42" i="23" s="1"/>
  <c r="L32" i="23"/>
  <c r="H42" i="23" s="1"/>
  <c r="K32" i="23"/>
  <c r="F37" i="23" s="1"/>
  <c r="I32" i="23"/>
  <c r="H37" i="23" s="1"/>
  <c r="AR31" i="23"/>
  <c r="AP31" i="23"/>
  <c r="AR30" i="23"/>
  <c r="AP30" i="23"/>
  <c r="N30" i="23"/>
  <c r="C45" i="23" s="1"/>
  <c r="L30" i="23"/>
  <c r="E45" i="23" s="1"/>
  <c r="K30" i="23"/>
  <c r="C40" i="23" s="1"/>
  <c r="I30" i="23"/>
  <c r="E40" i="23" s="1"/>
  <c r="H30" i="23"/>
  <c r="C35" i="23" s="1"/>
  <c r="F30" i="23"/>
  <c r="E35" i="23" s="1"/>
  <c r="AR29" i="23"/>
  <c r="AP29" i="23"/>
  <c r="N29" i="23"/>
  <c r="C44" i="23" s="1"/>
  <c r="L29" i="23"/>
  <c r="E44" i="23" s="1"/>
  <c r="C39" i="23"/>
  <c r="E39" i="23"/>
  <c r="H29" i="23"/>
  <c r="C34" i="23" s="1"/>
  <c r="F29" i="23"/>
  <c r="E34" i="23" s="1"/>
  <c r="AR28" i="23"/>
  <c r="AP28" i="23"/>
  <c r="N28" i="23"/>
  <c r="C43" i="23" s="1"/>
  <c r="L28" i="23"/>
  <c r="E43" i="23" s="1"/>
  <c r="H28" i="23"/>
  <c r="F28" i="23"/>
  <c r="F31" i="23" s="1"/>
  <c r="AR27" i="23"/>
  <c r="AP27" i="23"/>
  <c r="N27" i="23"/>
  <c r="C42" i="23" s="1"/>
  <c r="L27" i="23"/>
  <c r="E42" i="23" s="1"/>
  <c r="H27" i="23"/>
  <c r="C32" i="23" s="1"/>
  <c r="F27" i="23"/>
  <c r="E32" i="23" s="1"/>
  <c r="AR26" i="23"/>
  <c r="AP26" i="23"/>
  <c r="K22" i="23"/>
  <c r="I22" i="23"/>
  <c r="F22" i="23"/>
  <c r="E22" i="23"/>
  <c r="N17" i="23"/>
  <c r="L17" i="23"/>
  <c r="N16" i="23"/>
  <c r="I21" i="23" s="1"/>
  <c r="L16" i="23"/>
  <c r="K21" i="23" s="1"/>
  <c r="N15" i="23"/>
  <c r="I20" i="23" s="1"/>
  <c r="L15" i="23"/>
  <c r="N14" i="23"/>
  <c r="L14" i="23"/>
  <c r="I2" i="23"/>
  <c r="N12" i="23"/>
  <c r="L12" i="23"/>
  <c r="H22" i="23" s="1"/>
  <c r="K12" i="23"/>
  <c r="F17" i="23" s="1"/>
  <c r="I12" i="23"/>
  <c r="H17" i="23" s="1"/>
  <c r="N11" i="23"/>
  <c r="F21" i="23" s="1"/>
  <c r="L11" i="23"/>
  <c r="H21" i="23" s="1"/>
  <c r="K11" i="23"/>
  <c r="F16" i="23" s="1"/>
  <c r="I11" i="23"/>
  <c r="H16" i="23" s="1"/>
  <c r="N10" i="23"/>
  <c r="F20" i="23" s="1"/>
  <c r="L10" i="23"/>
  <c r="H20" i="23" s="1"/>
  <c r="K10" i="23"/>
  <c r="F15" i="23" s="1"/>
  <c r="I10" i="23"/>
  <c r="H15" i="23" s="1"/>
  <c r="H18" i="23" s="1"/>
  <c r="N9" i="23"/>
  <c r="F19" i="23" s="1"/>
  <c r="L9" i="23"/>
  <c r="K9" i="23"/>
  <c r="F14" i="23" s="1"/>
  <c r="I9" i="23"/>
  <c r="H14" i="23" s="1"/>
  <c r="AR8" i="23"/>
  <c r="AP8" i="23"/>
  <c r="AA8" i="23"/>
  <c r="AR7" i="23"/>
  <c r="AP7" i="23"/>
  <c r="N7" i="23"/>
  <c r="C22" i="23" s="1"/>
  <c r="L7" i="23"/>
  <c r="K7" i="23"/>
  <c r="C17" i="23" s="1"/>
  <c r="I7" i="23"/>
  <c r="E17" i="23" s="1"/>
  <c r="H7" i="23"/>
  <c r="C12" i="23" s="1"/>
  <c r="F7" i="23"/>
  <c r="E12" i="23" s="1"/>
  <c r="AR6" i="23"/>
  <c r="AP6" i="23"/>
  <c r="N6" i="23"/>
  <c r="C21" i="23" s="1"/>
  <c r="L6" i="23"/>
  <c r="E21" i="23" s="1"/>
  <c r="K6" i="23"/>
  <c r="C16" i="23" s="1"/>
  <c r="I6" i="23"/>
  <c r="E16" i="23" s="1"/>
  <c r="H6" i="23"/>
  <c r="C11" i="23" s="1"/>
  <c r="F6" i="23"/>
  <c r="E11" i="23" s="1"/>
  <c r="AR5" i="23"/>
  <c r="AP5" i="23"/>
  <c r="N5" i="23"/>
  <c r="C20" i="23" s="1"/>
  <c r="L5" i="23"/>
  <c r="E20" i="23" s="1"/>
  <c r="K5" i="23"/>
  <c r="K8" i="23" s="1"/>
  <c r="I5" i="23"/>
  <c r="E15" i="23" s="1"/>
  <c r="H5" i="23"/>
  <c r="F5" i="23"/>
  <c r="E10" i="23" s="1"/>
  <c r="AR4" i="23"/>
  <c r="AP4" i="23"/>
  <c r="AC4" i="23"/>
  <c r="N4" i="23"/>
  <c r="C19" i="23" s="1"/>
  <c r="L4" i="23"/>
  <c r="E19" i="23" s="1"/>
  <c r="K4" i="23"/>
  <c r="C14" i="23" s="1"/>
  <c r="I4" i="23"/>
  <c r="H4" i="23"/>
  <c r="C9" i="23" s="1"/>
  <c r="F4" i="23"/>
  <c r="E9" i="23" s="1"/>
  <c r="AR3" i="23"/>
  <c r="AP3" i="23"/>
  <c r="AR51" i="18"/>
  <c r="AA5" i="18"/>
  <c r="AR59" i="18"/>
  <c r="AP59" i="18"/>
  <c r="AR55" i="18"/>
  <c r="AP55" i="18"/>
  <c r="AP51" i="18"/>
  <c r="AR50" i="18"/>
  <c r="AP50" i="18"/>
  <c r="N17" i="18"/>
  <c r="I22" i="18" s="1"/>
  <c r="L17" i="18"/>
  <c r="K22" i="18" s="1"/>
  <c r="N16" i="18"/>
  <c r="I21" i="18" s="1"/>
  <c r="L16" i="18"/>
  <c r="K21" i="18" s="1"/>
  <c r="N15" i="18"/>
  <c r="I20" i="18" s="1"/>
  <c r="L15" i="18"/>
  <c r="K20" i="18" s="1"/>
  <c r="N14" i="18"/>
  <c r="I19" i="18" s="1"/>
  <c r="L14" i="18"/>
  <c r="N12" i="18"/>
  <c r="F22" i="18" s="1"/>
  <c r="L12" i="18"/>
  <c r="H22" i="18" s="1"/>
  <c r="K12" i="18"/>
  <c r="F17" i="18" s="1"/>
  <c r="I12" i="18"/>
  <c r="H17" i="18" s="1"/>
  <c r="N11" i="18"/>
  <c r="F21" i="18" s="1"/>
  <c r="L11" i="18"/>
  <c r="H21" i="18" s="1"/>
  <c r="K11" i="18"/>
  <c r="F16" i="18" s="1"/>
  <c r="I11" i="18"/>
  <c r="H16" i="18" s="1"/>
  <c r="N10" i="18"/>
  <c r="F20" i="18" s="1"/>
  <c r="L10" i="18"/>
  <c r="K10" i="18"/>
  <c r="F15" i="18" s="1"/>
  <c r="I10" i="18"/>
  <c r="H15" i="18" s="1"/>
  <c r="N9" i="18"/>
  <c r="F19" i="18" s="1"/>
  <c r="L9" i="18"/>
  <c r="H19" i="18" s="1"/>
  <c r="K9" i="18"/>
  <c r="F14" i="18" s="1"/>
  <c r="I9" i="18"/>
  <c r="H14" i="18" s="1"/>
  <c r="AR8" i="18"/>
  <c r="AP8" i="18"/>
  <c r="AR7" i="18"/>
  <c r="AP7" i="18"/>
  <c r="N7" i="18"/>
  <c r="C22" i="18" s="1"/>
  <c r="L7" i="18"/>
  <c r="E22" i="18" s="1"/>
  <c r="K7" i="18"/>
  <c r="C17" i="18" s="1"/>
  <c r="I7" i="18"/>
  <c r="E17" i="18" s="1"/>
  <c r="H7" i="18"/>
  <c r="C12" i="18" s="1"/>
  <c r="F7" i="18"/>
  <c r="E12" i="18" s="1"/>
  <c r="AR6" i="18"/>
  <c r="AP6" i="18"/>
  <c r="N6" i="18"/>
  <c r="C21" i="18" s="1"/>
  <c r="L6" i="18"/>
  <c r="E21" i="18" s="1"/>
  <c r="K6" i="18"/>
  <c r="C16" i="18" s="1"/>
  <c r="I6" i="18"/>
  <c r="E16" i="18" s="1"/>
  <c r="H6" i="18"/>
  <c r="C11" i="18" s="1"/>
  <c r="F6" i="18"/>
  <c r="E11" i="18" s="1"/>
  <c r="AR5" i="18"/>
  <c r="AP5" i="18"/>
  <c r="N5" i="18"/>
  <c r="L5" i="18"/>
  <c r="E20" i="18" s="1"/>
  <c r="K5" i="18"/>
  <c r="C15" i="18" s="1"/>
  <c r="I5" i="18"/>
  <c r="H5" i="18"/>
  <c r="F5" i="18"/>
  <c r="AR4" i="18"/>
  <c r="AP4" i="18"/>
  <c r="N4" i="18"/>
  <c r="C19" i="18" s="1"/>
  <c r="L4" i="18"/>
  <c r="E19" i="18" s="1"/>
  <c r="K4" i="18"/>
  <c r="C14" i="18" s="1"/>
  <c r="I4" i="18"/>
  <c r="E14" i="18" s="1"/>
  <c r="H4" i="18"/>
  <c r="C9" i="18" s="1"/>
  <c r="F4" i="18"/>
  <c r="E9" i="18" s="1"/>
  <c r="AA3" i="18"/>
  <c r="AR3" i="18"/>
  <c r="AP3" i="18"/>
  <c r="N40" i="18"/>
  <c r="I45" i="18" s="1"/>
  <c r="L40" i="18"/>
  <c r="N39" i="18"/>
  <c r="I44" i="18" s="1"/>
  <c r="L39" i="18"/>
  <c r="K44" i="18" s="1"/>
  <c r="N38" i="18"/>
  <c r="I43" i="18" s="1"/>
  <c r="L38" i="18"/>
  <c r="K43" i="18" s="1"/>
  <c r="N37" i="18"/>
  <c r="I42" i="18" s="1"/>
  <c r="L37" i="18"/>
  <c r="AA31" i="18"/>
  <c r="N35" i="18"/>
  <c r="F45" i="18" s="1"/>
  <c r="L35" i="18"/>
  <c r="H45" i="18" s="1"/>
  <c r="K35" i="18"/>
  <c r="F40" i="18" s="1"/>
  <c r="I35" i="18"/>
  <c r="H40" i="18" s="1"/>
  <c r="N34" i="18"/>
  <c r="F44" i="18" s="1"/>
  <c r="L34" i="18"/>
  <c r="H44" i="18" s="1"/>
  <c r="K34" i="18"/>
  <c r="F39" i="18" s="1"/>
  <c r="I34" i="18"/>
  <c r="H39" i="18" s="1"/>
  <c r="N33" i="18"/>
  <c r="F43" i="18" s="1"/>
  <c r="L33" i="18"/>
  <c r="K33" i="18"/>
  <c r="F38" i="18" s="1"/>
  <c r="I33" i="18"/>
  <c r="H38" i="18" s="1"/>
  <c r="N32" i="18"/>
  <c r="F42" i="18" s="1"/>
  <c r="L32" i="18"/>
  <c r="H42" i="18" s="1"/>
  <c r="K32" i="18"/>
  <c r="F37" i="18" s="1"/>
  <c r="I32" i="18"/>
  <c r="H37" i="18" s="1"/>
  <c r="AA30" i="18"/>
  <c r="AR31" i="18"/>
  <c r="AP31" i="18"/>
  <c r="AR30" i="18"/>
  <c r="AP30" i="18"/>
  <c r="N30" i="18"/>
  <c r="C45" i="18" s="1"/>
  <c r="L30" i="18"/>
  <c r="E45" i="18" s="1"/>
  <c r="K30" i="18"/>
  <c r="C40" i="18" s="1"/>
  <c r="I30" i="18"/>
  <c r="E40" i="18" s="1"/>
  <c r="H30" i="18"/>
  <c r="C35" i="18" s="1"/>
  <c r="F30" i="18"/>
  <c r="E35" i="18" s="1"/>
  <c r="AR29" i="18"/>
  <c r="AP29" i="18"/>
  <c r="N29" i="18"/>
  <c r="C44" i="18" s="1"/>
  <c r="L29" i="18"/>
  <c r="E44" i="18" s="1"/>
  <c r="K29" i="18"/>
  <c r="C39" i="18" s="1"/>
  <c r="I29" i="18"/>
  <c r="E39" i="18" s="1"/>
  <c r="H29" i="18"/>
  <c r="C34" i="18" s="1"/>
  <c r="F29" i="18"/>
  <c r="E34" i="18" s="1"/>
  <c r="AR28" i="18"/>
  <c r="AP28" i="18"/>
  <c r="N28" i="18"/>
  <c r="C43" i="18" s="1"/>
  <c r="L28" i="18"/>
  <c r="K28" i="18"/>
  <c r="I28" i="18"/>
  <c r="H28" i="18"/>
  <c r="F28" i="18"/>
  <c r="AR27" i="18"/>
  <c r="AP27" i="18"/>
  <c r="N27" i="18"/>
  <c r="L27" i="18"/>
  <c r="E42" i="18" s="1"/>
  <c r="K27" i="18"/>
  <c r="C37" i="18" s="1"/>
  <c r="I27" i="18"/>
  <c r="E37" i="18" s="1"/>
  <c r="H27" i="18"/>
  <c r="C32" i="18" s="1"/>
  <c r="F27" i="18"/>
  <c r="E32" i="18" s="1"/>
  <c r="AR26" i="18"/>
  <c r="AP26" i="18"/>
  <c r="C16" i="17"/>
  <c r="H31" i="23" l="1"/>
  <c r="L18" i="23"/>
  <c r="N8" i="23"/>
  <c r="O19" i="18"/>
  <c r="R19" i="18" s="1"/>
  <c r="AA6" i="23"/>
  <c r="AC8" i="23"/>
  <c r="C2" i="23"/>
  <c r="C33" i="23"/>
  <c r="C36" i="23" s="1"/>
  <c r="H41" i="23"/>
  <c r="E18" i="23"/>
  <c r="H8" i="23"/>
  <c r="H23" i="23"/>
  <c r="AC6" i="23"/>
  <c r="N13" i="23"/>
  <c r="K20" i="23"/>
  <c r="K23" i="23" s="1"/>
  <c r="F25" i="23"/>
  <c r="E23" i="23"/>
  <c r="C10" i="23"/>
  <c r="C13" i="23" s="1"/>
  <c r="L36" i="23"/>
  <c r="N41" i="23"/>
  <c r="AC5" i="23"/>
  <c r="K31" i="23"/>
  <c r="I23" i="23"/>
  <c r="C25" i="23"/>
  <c r="K46" i="23"/>
  <c r="Q32" i="23"/>
  <c r="F23" i="23"/>
  <c r="F8" i="23"/>
  <c r="C46" i="23"/>
  <c r="L18" i="18"/>
  <c r="AA5" i="23"/>
  <c r="L2" i="23"/>
  <c r="F2" i="23"/>
  <c r="AC3" i="23"/>
  <c r="AA7" i="23"/>
  <c r="AA4" i="23"/>
  <c r="I19" i="23"/>
  <c r="O19" i="23" s="1"/>
  <c r="R19" i="23" s="1"/>
  <c r="N31" i="23"/>
  <c r="O9" i="23"/>
  <c r="R9" i="23" s="1"/>
  <c r="F18" i="23"/>
  <c r="O4" i="23"/>
  <c r="R4" i="23" s="1"/>
  <c r="E14" i="23"/>
  <c r="Q14" i="23" s="1"/>
  <c r="Q9" i="23"/>
  <c r="K13" i="23"/>
  <c r="K36" i="23"/>
  <c r="H45" i="23"/>
  <c r="H46" i="23" s="1"/>
  <c r="L25" i="23"/>
  <c r="E13" i="23"/>
  <c r="E36" i="23"/>
  <c r="F41" i="23"/>
  <c r="I13" i="23"/>
  <c r="I36" i="23"/>
  <c r="F46" i="23"/>
  <c r="O37" i="23"/>
  <c r="R37" i="23" s="1"/>
  <c r="K42" i="23"/>
  <c r="Q42" i="23" s="1"/>
  <c r="O27" i="23"/>
  <c r="R27" i="23" s="1"/>
  <c r="Q37" i="23"/>
  <c r="L13" i="23"/>
  <c r="I46" i="23"/>
  <c r="C23" i="23"/>
  <c r="L8" i="23"/>
  <c r="K19" i="23"/>
  <c r="O14" i="23"/>
  <c r="R14" i="23" s="1"/>
  <c r="E46" i="23"/>
  <c r="L31" i="23"/>
  <c r="I42" i="23"/>
  <c r="O42" i="23" s="1"/>
  <c r="R42" i="23" s="1"/>
  <c r="N36" i="23"/>
  <c r="H19" i="23"/>
  <c r="Q4" i="23"/>
  <c r="Q27" i="23"/>
  <c r="O32" i="23"/>
  <c r="R32" i="23" s="1"/>
  <c r="I8" i="23"/>
  <c r="C18" i="23"/>
  <c r="I31" i="23"/>
  <c r="O30" i="23" s="1"/>
  <c r="C38" i="23"/>
  <c r="C41" i="23" s="1"/>
  <c r="L41" i="23"/>
  <c r="N18" i="23"/>
  <c r="Q17" i="23" s="1"/>
  <c r="AA28" i="18"/>
  <c r="AC30" i="18"/>
  <c r="AC26" i="18"/>
  <c r="I31" i="18"/>
  <c r="N8" i="18"/>
  <c r="AC8" i="18"/>
  <c r="AC28" i="18"/>
  <c r="O4" i="18"/>
  <c r="R4" i="18" s="1"/>
  <c r="AA6" i="18"/>
  <c r="K31" i="18"/>
  <c r="F18" i="18"/>
  <c r="L31" i="18"/>
  <c r="L36" i="18"/>
  <c r="I8" i="18"/>
  <c r="Q27" i="18"/>
  <c r="L41" i="18"/>
  <c r="I23" i="18"/>
  <c r="O27" i="18"/>
  <c r="R27" i="18" s="1"/>
  <c r="N31" i="18"/>
  <c r="AC31" i="18"/>
  <c r="F8" i="18"/>
  <c r="F41" i="18"/>
  <c r="H8" i="18"/>
  <c r="O37" i="18"/>
  <c r="R37" i="18" s="1"/>
  <c r="F31" i="18"/>
  <c r="AA29" i="18"/>
  <c r="N36" i="18"/>
  <c r="K45" i="18"/>
  <c r="K46" i="18" s="1"/>
  <c r="K8" i="18"/>
  <c r="L13" i="18"/>
  <c r="O14" i="18"/>
  <c r="R14" i="18" s="1"/>
  <c r="Q14" i="18"/>
  <c r="F25" i="18"/>
  <c r="H31" i="18"/>
  <c r="AC29" i="18"/>
  <c r="Q37" i="18"/>
  <c r="C38" i="18"/>
  <c r="C41" i="18" s="1"/>
  <c r="K42" i="18"/>
  <c r="Q42" i="18" s="1"/>
  <c r="L8" i="18"/>
  <c r="N13" i="18"/>
  <c r="K19" i="18"/>
  <c r="Q19" i="18" s="1"/>
  <c r="C20" i="18"/>
  <c r="C23" i="18" s="1"/>
  <c r="I46" i="18"/>
  <c r="E43" i="18"/>
  <c r="E46" i="18" s="1"/>
  <c r="AC5" i="18"/>
  <c r="K23" i="18"/>
  <c r="L2" i="18"/>
  <c r="AC7" i="18"/>
  <c r="AC3" i="18"/>
  <c r="AC6" i="18"/>
  <c r="F2" i="18"/>
  <c r="C46" i="18"/>
  <c r="E23" i="18"/>
  <c r="F23" i="18"/>
  <c r="Q32" i="18"/>
  <c r="F46" i="18"/>
  <c r="H18" i="18"/>
  <c r="C18" i="18"/>
  <c r="H41" i="18"/>
  <c r="I25" i="18"/>
  <c r="I36" i="18"/>
  <c r="E38" i="18"/>
  <c r="E41" i="18" s="1"/>
  <c r="N41" i="18"/>
  <c r="I2" i="18"/>
  <c r="I13" i="18"/>
  <c r="E15" i="18"/>
  <c r="E18" i="18" s="1"/>
  <c r="N18" i="18"/>
  <c r="C25" i="18"/>
  <c r="C2" i="18"/>
  <c r="Q4" i="18"/>
  <c r="H43" i="18"/>
  <c r="H46" i="18" s="1"/>
  <c r="Q9" i="18"/>
  <c r="H20" i="18"/>
  <c r="H23" i="18" s="1"/>
  <c r="AA27" i="18"/>
  <c r="K36" i="18"/>
  <c r="AA4" i="18"/>
  <c r="K13" i="18"/>
  <c r="AC27" i="18"/>
  <c r="C33" i="18"/>
  <c r="C36" i="18" s="1"/>
  <c r="C42" i="18"/>
  <c r="O42" i="18" s="1"/>
  <c r="R42" i="18" s="1"/>
  <c r="AC4" i="18"/>
  <c r="C10" i="18"/>
  <c r="C13" i="18" s="1"/>
  <c r="O32" i="18"/>
  <c r="R32" i="18" s="1"/>
  <c r="O9" i="18"/>
  <c r="R9" i="18" s="1"/>
  <c r="E33" i="18"/>
  <c r="E36" i="18" s="1"/>
  <c r="E10" i="18"/>
  <c r="E13" i="18" s="1"/>
  <c r="Q7" i="23" l="1"/>
  <c r="Q12" i="23"/>
  <c r="Q30" i="23"/>
  <c r="S27" i="23" s="1"/>
  <c r="O35" i="23"/>
  <c r="Q40" i="23"/>
  <c r="Q45" i="23"/>
  <c r="Q22" i="23"/>
  <c r="O7" i="23"/>
  <c r="O22" i="23"/>
  <c r="O45" i="23"/>
  <c r="Q19" i="23"/>
  <c r="O17" i="23"/>
  <c r="S14" i="23" s="1"/>
  <c r="O12" i="23"/>
  <c r="Q35" i="23"/>
  <c r="O40" i="23"/>
  <c r="O17" i="18"/>
  <c r="O40" i="18"/>
  <c r="O12" i="18"/>
  <c r="O30" i="18"/>
  <c r="Q22" i="18"/>
  <c r="O7" i="18"/>
  <c r="Q35" i="18"/>
  <c r="O22" i="18"/>
  <c r="Q12" i="18"/>
  <c r="Q40" i="18"/>
  <c r="Q45" i="18"/>
  <c r="O35" i="18"/>
  <c r="O45" i="18"/>
  <c r="Q7" i="18"/>
  <c r="Q30" i="18"/>
  <c r="Q17" i="18"/>
  <c r="S37" i="23" l="1"/>
  <c r="S19" i="23"/>
  <c r="S37" i="18"/>
  <c r="S32" i="23"/>
  <c r="S42" i="23"/>
  <c r="S4" i="23"/>
  <c r="S9" i="23"/>
  <c r="S14" i="18"/>
  <c r="S19" i="18"/>
  <c r="S9" i="18"/>
  <c r="S4" i="18"/>
  <c r="S27" i="18"/>
  <c r="S32" i="18"/>
  <c r="S42" i="18"/>
  <c r="C12" i="14"/>
  <c r="AN75" i="8" l="1"/>
  <c r="AN76" i="8"/>
  <c r="AN77" i="8"/>
  <c r="AL75" i="8"/>
  <c r="AL76" i="8"/>
  <c r="AL77" i="8"/>
  <c r="AN74" i="8"/>
  <c r="AL74" i="8"/>
  <c r="L26" i="8" l="1"/>
  <c r="F26" i="8"/>
  <c r="Y39" i="8"/>
  <c r="N41" i="8"/>
  <c r="I46" i="8" s="1"/>
  <c r="L41" i="8"/>
  <c r="K46" i="8" s="1"/>
  <c r="N40" i="8"/>
  <c r="I45" i="8" s="1"/>
  <c r="L40" i="8"/>
  <c r="K45" i="8" s="1"/>
  <c r="AN39" i="8"/>
  <c r="AL39" i="8"/>
  <c r="N39" i="8"/>
  <c r="I44" i="8" s="1"/>
  <c r="L39" i="8"/>
  <c r="K44" i="8" s="1"/>
  <c r="AN38" i="8"/>
  <c r="AL38" i="8"/>
  <c r="N38" i="8"/>
  <c r="I43" i="8" s="1"/>
  <c r="L38" i="8"/>
  <c r="K43" i="8" s="1"/>
  <c r="AN37" i="8"/>
  <c r="AL37" i="8"/>
  <c r="AN36" i="8"/>
  <c r="AL36" i="8"/>
  <c r="N36" i="8"/>
  <c r="F46" i="8" s="1"/>
  <c r="L36" i="8"/>
  <c r="H46" i="8" s="1"/>
  <c r="K36" i="8"/>
  <c r="F41" i="8" s="1"/>
  <c r="I36" i="8"/>
  <c r="H41" i="8" s="1"/>
  <c r="AN35" i="8"/>
  <c r="AL35" i="8"/>
  <c r="N35" i="8"/>
  <c r="F45" i="8" s="1"/>
  <c r="L35" i="8"/>
  <c r="H45" i="8" s="1"/>
  <c r="K35" i="8"/>
  <c r="F40" i="8" s="1"/>
  <c r="I35" i="8"/>
  <c r="H40" i="8" s="1"/>
  <c r="AN34" i="8"/>
  <c r="AL34" i="8"/>
  <c r="N34" i="8"/>
  <c r="L34" i="8"/>
  <c r="H44" i="8" s="1"/>
  <c r="K34" i="8"/>
  <c r="F39" i="8" s="1"/>
  <c r="I34" i="8"/>
  <c r="H39" i="8" s="1"/>
  <c r="N33" i="8"/>
  <c r="F43" i="8" s="1"/>
  <c r="L33" i="8"/>
  <c r="K33" i="8"/>
  <c r="F38" i="8" s="1"/>
  <c r="I33" i="8"/>
  <c r="H38" i="8" s="1"/>
  <c r="N31" i="8"/>
  <c r="C46" i="8" s="1"/>
  <c r="L31" i="8"/>
  <c r="K31" i="8"/>
  <c r="C41" i="8" s="1"/>
  <c r="I31" i="8"/>
  <c r="E41" i="8" s="1"/>
  <c r="H31" i="8"/>
  <c r="C36" i="8" s="1"/>
  <c r="F31" i="8"/>
  <c r="E36" i="8" s="1"/>
  <c r="N30" i="8"/>
  <c r="C45" i="8" s="1"/>
  <c r="L30" i="8"/>
  <c r="E45" i="8" s="1"/>
  <c r="K30" i="8"/>
  <c r="C40" i="8" s="1"/>
  <c r="I30" i="8"/>
  <c r="E40" i="8" s="1"/>
  <c r="H30" i="8"/>
  <c r="C35" i="8" s="1"/>
  <c r="F30" i="8"/>
  <c r="E35" i="8" s="1"/>
  <c r="N29" i="8"/>
  <c r="C44" i="8" s="1"/>
  <c r="L29" i="8"/>
  <c r="E44" i="8" s="1"/>
  <c r="K29" i="8"/>
  <c r="C39" i="8" s="1"/>
  <c r="I29" i="8"/>
  <c r="E39" i="8" s="1"/>
  <c r="H29" i="8"/>
  <c r="C34" i="8" s="1"/>
  <c r="F29" i="8"/>
  <c r="E34" i="8" s="1"/>
  <c r="N28" i="8"/>
  <c r="C43" i="8" s="1"/>
  <c r="L28" i="8"/>
  <c r="E43" i="8" s="1"/>
  <c r="K28" i="8"/>
  <c r="C38" i="8" s="1"/>
  <c r="I28" i="8"/>
  <c r="E38" i="8" s="1"/>
  <c r="H28" i="8"/>
  <c r="F28" i="8"/>
  <c r="E33" i="8" s="1"/>
  <c r="N37" i="8" l="1"/>
  <c r="C47" i="8"/>
  <c r="F44" i="8"/>
  <c r="F47" i="8" s="1"/>
  <c r="O43" i="8"/>
  <c r="R43" i="8" s="1"/>
  <c r="C26" i="8"/>
  <c r="H42" i="8"/>
  <c r="F42" i="8"/>
  <c r="O38" i="8"/>
  <c r="R38" i="8" s="1"/>
  <c r="Y38" i="8"/>
  <c r="L32" i="8"/>
  <c r="I32" i="8"/>
  <c r="N32" i="8"/>
  <c r="H47" i="8"/>
  <c r="K47" i="8"/>
  <c r="E37" i="8"/>
  <c r="Q28" i="8"/>
  <c r="C42" i="8"/>
  <c r="I47" i="8"/>
  <c r="Q38" i="8"/>
  <c r="Q33" i="8"/>
  <c r="C37" i="8"/>
  <c r="E42" i="8"/>
  <c r="K32" i="8"/>
  <c r="I37" i="8"/>
  <c r="H43" i="8"/>
  <c r="Q43" i="8" s="1"/>
  <c r="L37" i="8"/>
  <c r="Y36" i="8"/>
  <c r="L42" i="8"/>
  <c r="I26" i="8"/>
  <c r="C33" i="8"/>
  <c r="O33" i="8" s="1"/>
  <c r="R33" i="8" s="1"/>
  <c r="N42" i="8"/>
  <c r="O28" i="8"/>
  <c r="R28" i="8" s="1"/>
  <c r="F32" i="8"/>
  <c r="Y37" i="8"/>
  <c r="E46" i="8"/>
  <c r="E47" i="8" s="1"/>
  <c r="K37" i="8"/>
  <c r="H32" i="8"/>
  <c r="W59" i="8"/>
  <c r="I49" i="8"/>
  <c r="F49" i="8"/>
  <c r="W60" i="8"/>
  <c r="N64" i="8"/>
  <c r="I69" i="8" s="1"/>
  <c r="L64" i="8"/>
  <c r="K69" i="8" s="1"/>
  <c r="N63" i="8"/>
  <c r="I68" i="8" s="1"/>
  <c r="L63" i="8"/>
  <c r="K68" i="8" s="1"/>
  <c r="AN62" i="8"/>
  <c r="AL62" i="8"/>
  <c r="N62" i="8"/>
  <c r="I67" i="8" s="1"/>
  <c r="L62" i="8"/>
  <c r="K67" i="8" s="1"/>
  <c r="AN61" i="8"/>
  <c r="AL61" i="8"/>
  <c r="N61" i="8"/>
  <c r="I66" i="8" s="1"/>
  <c r="L61" i="8"/>
  <c r="K66" i="8" s="1"/>
  <c r="AN60" i="8"/>
  <c r="AL60" i="8"/>
  <c r="AN59" i="8"/>
  <c r="AL59" i="8"/>
  <c r="N59" i="8"/>
  <c r="F69" i="8" s="1"/>
  <c r="L59" i="8"/>
  <c r="H69" i="8" s="1"/>
  <c r="K59" i="8"/>
  <c r="F64" i="8" s="1"/>
  <c r="I59" i="8"/>
  <c r="H64" i="8" s="1"/>
  <c r="AN58" i="8"/>
  <c r="AL58" i="8"/>
  <c r="N58" i="8"/>
  <c r="F68" i="8" s="1"/>
  <c r="L58" i="8"/>
  <c r="H68" i="8" s="1"/>
  <c r="K58" i="8"/>
  <c r="F63" i="8" s="1"/>
  <c r="I58" i="8"/>
  <c r="H63" i="8" s="1"/>
  <c r="AN57" i="8"/>
  <c r="AL57" i="8"/>
  <c r="N57" i="8"/>
  <c r="L57" i="8"/>
  <c r="H67" i="8" s="1"/>
  <c r="K57" i="8"/>
  <c r="F62" i="8" s="1"/>
  <c r="I57" i="8"/>
  <c r="H62" i="8" s="1"/>
  <c r="N56" i="8"/>
  <c r="F66" i="8" s="1"/>
  <c r="L56" i="8"/>
  <c r="K56" i="8"/>
  <c r="F61" i="8" s="1"/>
  <c r="I56" i="8"/>
  <c r="H61" i="8" s="1"/>
  <c r="N54" i="8"/>
  <c r="C69" i="8" s="1"/>
  <c r="L54" i="8"/>
  <c r="E69" i="8" s="1"/>
  <c r="K54" i="8"/>
  <c r="C64" i="8" s="1"/>
  <c r="I54" i="8"/>
  <c r="E64" i="8" s="1"/>
  <c r="H54" i="8"/>
  <c r="F54" i="8"/>
  <c r="E59" i="8" s="1"/>
  <c r="N53" i="8"/>
  <c r="C68" i="8" s="1"/>
  <c r="L53" i="8"/>
  <c r="E68" i="8" s="1"/>
  <c r="K53" i="8"/>
  <c r="C63" i="8" s="1"/>
  <c r="I53" i="8"/>
  <c r="E63" i="8" s="1"/>
  <c r="H53" i="8"/>
  <c r="C58" i="8" s="1"/>
  <c r="F53" i="8"/>
  <c r="E58" i="8" s="1"/>
  <c r="N52" i="8"/>
  <c r="L52" i="8"/>
  <c r="E67" i="8" s="1"/>
  <c r="K52" i="8"/>
  <c r="I52" i="8"/>
  <c r="E62" i="8" s="1"/>
  <c r="H52" i="8"/>
  <c r="C57" i="8" s="1"/>
  <c r="F52" i="8"/>
  <c r="N51" i="8"/>
  <c r="C66" i="8" s="1"/>
  <c r="L51" i="8"/>
  <c r="E66" i="8" s="1"/>
  <c r="K51" i="8"/>
  <c r="C61" i="8" s="1"/>
  <c r="I51" i="8"/>
  <c r="E61" i="8" s="1"/>
  <c r="H51" i="8"/>
  <c r="C56" i="8" s="1"/>
  <c r="F51" i="8"/>
  <c r="E56" i="8" s="1"/>
  <c r="O46" i="8" l="1"/>
  <c r="O41" i="8"/>
  <c r="Q36" i="8"/>
  <c r="Q46" i="8"/>
  <c r="O31" i="8"/>
  <c r="Q41" i="8"/>
  <c r="Q31" i="8"/>
  <c r="O36" i="8"/>
  <c r="F55" i="8"/>
  <c r="H70" i="8"/>
  <c r="N60" i="8"/>
  <c r="K55" i="8"/>
  <c r="I55" i="8"/>
  <c r="C62" i="8"/>
  <c r="C65" i="8" s="1"/>
  <c r="O61" i="8"/>
  <c r="R61" i="8" s="1"/>
  <c r="H55" i="8"/>
  <c r="E57" i="8"/>
  <c r="E60" i="8" s="1"/>
  <c r="Q51" i="8"/>
  <c r="H65" i="8"/>
  <c r="O56" i="8"/>
  <c r="R56" i="8" s="1"/>
  <c r="N55" i="8"/>
  <c r="O66" i="8"/>
  <c r="R66" i="8" s="1"/>
  <c r="L49" i="8"/>
  <c r="W62" i="8"/>
  <c r="W58" i="8"/>
  <c r="E65" i="8"/>
  <c r="F65" i="8"/>
  <c r="K70" i="8"/>
  <c r="E70" i="8"/>
  <c r="I70" i="8"/>
  <c r="I60" i="8"/>
  <c r="Q61" i="8"/>
  <c r="C67" i="8"/>
  <c r="C70" i="8" s="1"/>
  <c r="L55" i="8"/>
  <c r="K60" i="8"/>
  <c r="H66" i="8"/>
  <c r="Q66" i="8" s="1"/>
  <c r="C49" i="8"/>
  <c r="C59" i="8"/>
  <c r="C60" i="8" s="1"/>
  <c r="L60" i="8"/>
  <c r="F67" i="8"/>
  <c r="F70" i="8" s="1"/>
  <c r="L65" i="8"/>
  <c r="Q56" i="8"/>
  <c r="W61" i="8"/>
  <c r="W57" i="8"/>
  <c r="N65" i="8"/>
  <c r="O51" i="8"/>
  <c r="R51" i="8" s="1"/>
  <c r="AN90" i="8"/>
  <c r="AL90" i="8"/>
  <c r="AN86" i="8"/>
  <c r="AL86" i="8"/>
  <c r="AN82" i="8"/>
  <c r="AL82" i="8"/>
  <c r="AN81" i="8"/>
  <c r="AL81" i="8"/>
  <c r="S38" i="8" l="1"/>
  <c r="S43" i="8"/>
  <c r="S33" i="8"/>
  <c r="S28" i="8"/>
  <c r="O54" i="8"/>
  <c r="Q54" i="8"/>
  <c r="Q59" i="8"/>
  <c r="O64" i="8"/>
  <c r="Q69" i="8"/>
  <c r="Q64" i="8"/>
  <c r="O69" i="8"/>
  <c r="O59" i="8"/>
  <c r="S51" i="8" l="1"/>
  <c r="S61" i="8"/>
  <c r="S56" i="8"/>
  <c r="S66" i="8"/>
  <c r="L11" i="8" l="1"/>
  <c r="N11" i="8" l="1"/>
  <c r="F21" i="8" s="1"/>
  <c r="N10" i="8"/>
  <c r="F20" i="8" s="1"/>
  <c r="K4" i="8"/>
  <c r="C14" i="8" s="1"/>
  <c r="N17" i="8"/>
  <c r="I22" i="8" s="1"/>
  <c r="L17" i="8"/>
  <c r="K22" i="8" s="1"/>
  <c r="N16" i="8"/>
  <c r="I21" i="8" s="1"/>
  <c r="L16" i="8"/>
  <c r="K21" i="8" s="1"/>
  <c r="N15" i="8"/>
  <c r="I20" i="8" s="1"/>
  <c r="L15" i="8"/>
  <c r="N14" i="8"/>
  <c r="I19" i="8" s="1"/>
  <c r="L14" i="8"/>
  <c r="K19" i="8" s="1"/>
  <c r="N12" i="8"/>
  <c r="F22" i="8" s="1"/>
  <c r="L12" i="8"/>
  <c r="H22" i="8" s="1"/>
  <c r="K12" i="8"/>
  <c r="F17" i="8" s="1"/>
  <c r="I12" i="8"/>
  <c r="H17" i="8" s="1"/>
  <c r="H21" i="8"/>
  <c r="K11" i="8"/>
  <c r="F16" i="8" s="1"/>
  <c r="I11" i="8"/>
  <c r="H16" i="8" s="1"/>
  <c r="L10" i="8"/>
  <c r="H20" i="8" s="1"/>
  <c r="K10" i="8"/>
  <c r="F15" i="8" s="1"/>
  <c r="I10" i="8"/>
  <c r="N9" i="8"/>
  <c r="F19" i="8" s="1"/>
  <c r="L9" i="8"/>
  <c r="K9" i="8"/>
  <c r="F14" i="8" s="1"/>
  <c r="I9" i="8"/>
  <c r="H14" i="8" s="1"/>
  <c r="AN15" i="8"/>
  <c r="AL15" i="8"/>
  <c r="Y15" i="8"/>
  <c r="W15" i="8"/>
  <c r="AN14" i="8"/>
  <c r="AL14" i="8"/>
  <c r="Y14" i="8"/>
  <c r="W14" i="8"/>
  <c r="N7" i="8"/>
  <c r="C22" i="8" s="1"/>
  <c r="L7" i="8"/>
  <c r="E22" i="8" s="1"/>
  <c r="K7" i="8"/>
  <c r="C17" i="8" s="1"/>
  <c r="I7" i="8"/>
  <c r="E17" i="8" s="1"/>
  <c r="H7" i="8"/>
  <c r="C12" i="8" s="1"/>
  <c r="F7" i="8"/>
  <c r="E12" i="8" s="1"/>
  <c r="AN13" i="8"/>
  <c r="AL13" i="8"/>
  <c r="Y13" i="8"/>
  <c r="W13" i="8"/>
  <c r="N6" i="8"/>
  <c r="C21" i="8" s="1"/>
  <c r="L6" i="8"/>
  <c r="E21" i="8" s="1"/>
  <c r="K6" i="8"/>
  <c r="C16" i="8" s="1"/>
  <c r="I6" i="8"/>
  <c r="E16" i="8" s="1"/>
  <c r="H6" i="8"/>
  <c r="C11" i="8" s="1"/>
  <c r="F6" i="8"/>
  <c r="E11" i="8" s="1"/>
  <c r="AN12" i="8"/>
  <c r="AL12" i="8"/>
  <c r="Y12" i="8"/>
  <c r="W12" i="8"/>
  <c r="N5" i="8"/>
  <c r="C20" i="8" s="1"/>
  <c r="L5" i="8"/>
  <c r="K5" i="8"/>
  <c r="C15" i="8" s="1"/>
  <c r="I5" i="8"/>
  <c r="E15" i="8" s="1"/>
  <c r="H5" i="8"/>
  <c r="C10" i="8" s="1"/>
  <c r="F5" i="8"/>
  <c r="AN11" i="8"/>
  <c r="AL11" i="8"/>
  <c r="Y11" i="8"/>
  <c r="W11" i="8"/>
  <c r="N4" i="8"/>
  <c r="C19" i="8" s="1"/>
  <c r="L4" i="8"/>
  <c r="E19" i="8" s="1"/>
  <c r="I4" i="8"/>
  <c r="E14" i="8" s="1"/>
  <c r="H4" i="8"/>
  <c r="F4" i="8"/>
  <c r="AN10" i="8"/>
  <c r="AL10" i="8"/>
  <c r="Y10" i="8"/>
  <c r="W10" i="8"/>
  <c r="L2" i="8"/>
  <c r="I2" i="8"/>
  <c r="F2" i="8"/>
  <c r="C2" i="8"/>
  <c r="I13" i="8" l="1"/>
  <c r="F18" i="8"/>
  <c r="H23" i="8"/>
  <c r="I23" i="8"/>
  <c r="N13" i="8"/>
  <c r="F23" i="8"/>
  <c r="L8" i="8"/>
  <c r="Q4" i="8"/>
  <c r="O4" i="8"/>
  <c r="R4" i="8" s="1"/>
  <c r="F8" i="8"/>
  <c r="L18" i="8"/>
  <c r="E9" i="8"/>
  <c r="Q9" i="8" s="1"/>
  <c r="K8" i="8"/>
  <c r="C13" i="8"/>
  <c r="C23" i="8"/>
  <c r="C18" i="8"/>
  <c r="E18" i="8"/>
  <c r="O19" i="8"/>
  <c r="R19" i="8" s="1"/>
  <c r="I8" i="8"/>
  <c r="C9" i="8"/>
  <c r="O9" i="8" s="1"/>
  <c r="R9" i="8" s="1"/>
  <c r="Q14" i="8"/>
  <c r="N18" i="8"/>
  <c r="H19" i="8"/>
  <c r="Q19" i="8" s="1"/>
  <c r="E20" i="8"/>
  <c r="E23" i="8" s="1"/>
  <c r="K20" i="8"/>
  <c r="K23" i="8" s="1"/>
  <c r="H8" i="8"/>
  <c r="N8" i="8"/>
  <c r="E10" i="8"/>
  <c r="E13" i="8" s="1"/>
  <c r="L13" i="8"/>
  <c r="O14" i="8"/>
  <c r="R14" i="8" s="1"/>
  <c r="K13" i="8"/>
  <c r="H15" i="8"/>
  <c r="H18" i="8" s="1"/>
  <c r="O12" i="8" l="1"/>
  <c r="Q12" i="8"/>
  <c r="O7" i="8"/>
  <c r="O17" i="8"/>
  <c r="O22" i="8"/>
  <c r="Q22" i="8"/>
  <c r="Q7" i="8"/>
  <c r="Q17" i="8"/>
  <c r="S9" i="8" l="1"/>
  <c r="S4" i="8"/>
  <c r="S19" i="8"/>
  <c r="S14" i="8"/>
</calcChain>
</file>

<file path=xl/sharedStrings.xml><?xml version="1.0" encoding="utf-8"?>
<sst xmlns="http://schemas.openxmlformats.org/spreadsheetml/2006/main" count="1263" uniqueCount="162">
  <si>
    <t>:</t>
  </si>
  <si>
    <t>Sety</t>
  </si>
  <si>
    <t>Míče</t>
  </si>
  <si>
    <t>Body</t>
  </si>
  <si>
    <t>Poměr</t>
  </si>
  <si>
    <t>Umístění</t>
  </si>
  <si>
    <t>-</t>
  </si>
  <si>
    <t>1. set</t>
  </si>
  <si>
    <t>2. set</t>
  </si>
  <si>
    <t>3. set</t>
  </si>
  <si>
    <t>Semifinále</t>
  </si>
  <si>
    <t>Finále o 3. místo</t>
  </si>
  <si>
    <t>Finále o 1. místo</t>
  </si>
  <si>
    <t>kurt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</si>
  <si>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</si>
  <si>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</si>
  <si>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</si>
  <si>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</si>
  <si>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</si>
  <si>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</si>
  <si>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</si>
  <si>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</si>
  <si>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</si>
  <si>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</si>
  <si>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</si>
  <si>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</si>
  <si>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19.</t>
  </si>
  <si>
    <t>20.</t>
  </si>
  <si>
    <t>21.</t>
  </si>
  <si>
    <t>22.</t>
  </si>
  <si>
    <t>23.</t>
  </si>
  <si>
    <t>24.</t>
  </si>
  <si>
    <t>25.</t>
  </si>
  <si>
    <t>26.</t>
  </si>
  <si>
    <t>KURT č..</t>
  </si>
  <si>
    <t>Rozhodčí</t>
  </si>
  <si>
    <t>Počet</t>
  </si>
  <si>
    <t>Název družstva</t>
  </si>
  <si>
    <t>B-Pořadí utkání</t>
  </si>
  <si>
    <t>C-Pořadí utkání</t>
  </si>
  <si>
    <t>Číslo utkání</t>
  </si>
  <si>
    <t>Orient. Čas</t>
  </si>
  <si>
    <t>orient. čas</t>
  </si>
  <si>
    <t>čtvrtfinále-osmička</t>
  </si>
  <si>
    <t>Raškovice B</t>
  </si>
  <si>
    <t>Raškovice A</t>
  </si>
  <si>
    <t>Pořadí</t>
  </si>
  <si>
    <t>vklad</t>
  </si>
  <si>
    <t>Celkem</t>
  </si>
  <si>
    <t>SVK Nový Jičín</t>
  </si>
  <si>
    <t>čas</t>
  </si>
  <si>
    <t>35.</t>
  </si>
  <si>
    <t>36.</t>
  </si>
  <si>
    <t>TJ Šumperk</t>
  </si>
  <si>
    <t>Malá cena  Beskyd 15.6.2025</t>
  </si>
  <si>
    <t>Red Frýdlant n/O</t>
  </si>
  <si>
    <t xml:space="preserve">VAM Havířov </t>
  </si>
  <si>
    <t>D-Pořadí utkání</t>
  </si>
  <si>
    <t>E-Pořadí utkání</t>
  </si>
  <si>
    <t>F-Pořadí utkání</t>
  </si>
  <si>
    <t>Pořadí utkání kurty</t>
  </si>
  <si>
    <t>kolo/kurt</t>
  </si>
  <si>
    <t>10.00</t>
  </si>
  <si>
    <t>Frenštát</t>
  </si>
  <si>
    <t>semifinále</t>
  </si>
  <si>
    <t>MALÁ CENA BESKYD 15.6.2025-KADETKY</t>
  </si>
  <si>
    <t>KADETKY 1.1.2008 a ml.</t>
  </si>
  <si>
    <t xml:space="preserve">VK Polanka nad Odrou </t>
  </si>
  <si>
    <t>Slezan Orlová</t>
  </si>
  <si>
    <t>Orlice kadetky</t>
  </si>
  <si>
    <t>Volejbal Vyškov</t>
  </si>
  <si>
    <t>TJ Sokol Vratimov</t>
  </si>
  <si>
    <t xml:space="preserve">JUNIORKY </t>
  </si>
  <si>
    <t xml:space="preserve">Paskov </t>
  </si>
  <si>
    <t>Pinkfury</t>
  </si>
  <si>
    <t>VK Valmez</t>
  </si>
  <si>
    <t>TJ Sokol FM B</t>
  </si>
  <si>
    <t>TJ Sokol FM A</t>
  </si>
  <si>
    <t>Vo slezská orlice</t>
  </si>
  <si>
    <t>SK Návsí</t>
  </si>
  <si>
    <t>KADETI/JUNIOŘI 1.1.2010 a ml.</t>
  </si>
  <si>
    <t>Štramberk</t>
  </si>
  <si>
    <t>U20 M;</t>
  </si>
  <si>
    <t>OKRESNÍ SOUTĚŽ</t>
  </si>
  <si>
    <t>Šumperk U18M</t>
  </si>
  <si>
    <t>U18 M;</t>
  </si>
  <si>
    <t>KRAJSKÝ PŘEBOR</t>
  </si>
  <si>
    <t>Mokří bandité</t>
  </si>
  <si>
    <t>Palkovice</t>
  </si>
  <si>
    <t>Beskydské děti</t>
  </si>
  <si>
    <t>EXTRALIGA</t>
  </si>
  <si>
    <t>Green Volley Beskydy</t>
  </si>
  <si>
    <t>VK Ostrava</t>
  </si>
  <si>
    <t>U20+U18M</t>
  </si>
  <si>
    <t>F-U18/20M KURTY</t>
  </si>
  <si>
    <t>A-kurty</t>
  </si>
  <si>
    <t>B-kurty</t>
  </si>
  <si>
    <t>C-kurty</t>
  </si>
  <si>
    <t>A-Pořadí utkání</t>
  </si>
  <si>
    <t>G-U18/20M HALA</t>
  </si>
  <si>
    <t>G-Pořadí utkání</t>
  </si>
  <si>
    <t>Orlice-Valmez D(20Z)</t>
  </si>
  <si>
    <t>F-kluci</t>
  </si>
  <si>
    <t>Šumperk-Vratimov (A18)</t>
  </si>
  <si>
    <t>Raškovice A-Orlová (A18)</t>
  </si>
  <si>
    <t>NJ-Volej.spolek Ova (B18)</t>
  </si>
  <si>
    <t>Havířov-Vyškov (B18)</t>
  </si>
  <si>
    <t>Polanka-Sokol FM B (D20Z)</t>
  </si>
  <si>
    <t>Raškovice B-Frenštát (C18)</t>
  </si>
  <si>
    <t>Polanka-Orlice (C18)</t>
  </si>
  <si>
    <t>Valmez - Sokol FM (D20)</t>
  </si>
  <si>
    <t>Vratimov-Orlová (A18Z)</t>
  </si>
  <si>
    <t>Šumperk-Raškovice (A 18)</t>
  </si>
  <si>
    <t>Vam Havířov-Vyškov (B18)</t>
  </si>
  <si>
    <t>Volejbal ostrava-Vyškov (B18)</t>
  </si>
  <si>
    <t>Orlice-Polanka(D20)</t>
  </si>
  <si>
    <t>Orlová Šumpek (A18)</t>
  </si>
  <si>
    <t>Polanka - Frenštát</t>
  </si>
  <si>
    <t>Orlice-kky-Raškovice B</t>
  </si>
  <si>
    <t>Havířov-volejbal Ova (B18)</t>
  </si>
  <si>
    <t>Vyškov-NJ (B18)</t>
  </si>
  <si>
    <t>SOKOL FM B-Orlice</t>
  </si>
  <si>
    <t>D-U20/Z JUNIORKY KURTY</t>
  </si>
  <si>
    <t>E-U20Z/JUNIORKY HALA</t>
  </si>
  <si>
    <t>Raškovice B-Polanka  (C18)</t>
  </si>
  <si>
    <t>Frenštát-orlice ©</t>
  </si>
  <si>
    <t>Polanka -Valmez (Du18)z</t>
  </si>
  <si>
    <t>Raškovice A-Vratimov (A18)</t>
  </si>
  <si>
    <t>Havířov</t>
  </si>
  <si>
    <t>Nový Jičín</t>
  </si>
  <si>
    <t>Studnický</t>
  </si>
  <si>
    <t>Tajdusová</t>
  </si>
  <si>
    <t>Miketová</t>
  </si>
  <si>
    <t>Adámek</t>
  </si>
  <si>
    <t>Valmez</t>
  </si>
  <si>
    <t>Sokol FM B</t>
  </si>
  <si>
    <t>Paskov</t>
  </si>
  <si>
    <t>Sokol FM A</t>
  </si>
  <si>
    <t>Jadrná</t>
  </si>
  <si>
    <t>Green Volley</t>
  </si>
  <si>
    <t>Polanka</t>
  </si>
  <si>
    <t>Orlová</t>
  </si>
  <si>
    <t>Vyškov</t>
  </si>
  <si>
    <t>Šumperk</t>
  </si>
  <si>
    <t>Sokolová</t>
  </si>
  <si>
    <t>Sokol F-M</t>
  </si>
  <si>
    <t>Izraelová</t>
  </si>
  <si>
    <t>Ruszková</t>
  </si>
  <si>
    <t>Smetanová</t>
  </si>
  <si>
    <t>Orlice</t>
  </si>
  <si>
    <t>Bogárová</t>
  </si>
  <si>
    <t>Postup ze skupiny ze třetích míst</t>
  </si>
  <si>
    <t>Stavárek</t>
  </si>
  <si>
    <t>Višňovská</t>
  </si>
  <si>
    <t>Vlach</t>
  </si>
  <si>
    <t>VK Raškovice A</t>
  </si>
  <si>
    <t>VK Raškovice B</t>
  </si>
  <si>
    <t>VK Valašské Meziřící</t>
  </si>
  <si>
    <t>TJ Sokol Frýdek-Místek B</t>
  </si>
  <si>
    <t>TJ Sokol Frýdek-Místek A</t>
  </si>
  <si>
    <t>Green Volley Frýdek-Místek</t>
  </si>
  <si>
    <t>Mokří Bandité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</si>
</sst>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3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26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4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/>
    <xf numFmtId="0" fontId="4" fillId="0" borderId="1" xfId="0" applyFont="1" applyBorder="1"/>
    <xf numFmtId="0" fontId="4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20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18" xfId="0" applyFont="1" applyBorder="1"/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6" xfId="0" applyFont="1" applyBorder="1"/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/>
    <xf numFmtId="0" fontId="8" fillId="0" borderId="10" xfId="0" applyFont="1" applyBorder="1"/>
    <xf numFmtId="0" fontId="8" fillId="0" borderId="19" xfId="0" applyFont="1" applyBorder="1"/>
    <xf numFmtId="20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2" fillId="0" borderId="25" xfId="0" applyFont="1" applyBorder="1" applyAlignment="1">
      <alignment horizontal="right" wrapText="1"/>
    </xf>
    <xf numFmtId="0" fontId="12" fillId="0" borderId="21" xfId="0" applyFont="1" applyBorder="1"/>
    <xf numFmtId="0" fontId="12" fillId="0" borderId="26" xfId="0" applyFont="1" applyBorder="1"/>
    <xf numFmtId="0" fontId="12" fillId="0" borderId="1" xfId="0" applyFont="1" applyBorder="1" applyAlignment="1">
      <alignment wrapText="1"/>
    </xf>
    <xf numFmtId="0" fontId="12" fillId="0" borderId="39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6" fillId="0" borderId="6" xfId="0" applyFont="1" applyBorder="1"/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20" fontId="4" fillId="0" borderId="20" xfId="0" applyNumberFormat="1" applyFont="1" applyBorder="1" applyAlignment="1">
      <alignment horizontal="right"/>
    </xf>
    <xf numFmtId="20" fontId="4" fillId="0" borderId="5" xfId="0" applyNumberFormat="1" applyFont="1" applyBorder="1" applyAlignment="1">
      <alignment horizontal="right"/>
    </xf>
    <xf numFmtId="0" fontId="4" fillId="0" borderId="48" xfId="0" applyFont="1" applyBorder="1"/>
    <xf numFmtId="0" fontId="16" fillId="0" borderId="0" xfId="0" applyFont="1" applyAlignment="1">
      <alignment horizontal="right"/>
    </xf>
    <xf numFmtId="0" fontId="16" fillId="0" borderId="0" xfId="0" applyFont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49" xfId="0" applyBorder="1"/>
    <xf numFmtId="0" fontId="18" fillId="0" borderId="33" xfId="0" applyFont="1" applyBorder="1"/>
    <xf numFmtId="0" fontId="0" fillId="0" borderId="53" xfId="0" applyBorder="1"/>
    <xf numFmtId="0" fontId="22" fillId="0" borderId="0" xfId="1"/>
    <xf numFmtId="0" fontId="14" fillId="0" borderId="6" xfId="0" applyFont="1" applyBorder="1"/>
    <xf numFmtId="0" fontId="12" fillId="0" borderId="6" xfId="0" applyFont="1" applyBorder="1"/>
    <xf numFmtId="0" fontId="19" fillId="0" borderId="6" xfId="0" applyFont="1" applyBorder="1"/>
    <xf numFmtId="0" fontId="21" fillId="0" borderId="28" xfId="0" applyFont="1" applyBorder="1" applyAlignment="1">
      <alignment wrapText="1"/>
    </xf>
    <xf numFmtId="164" fontId="20" fillId="0" borderId="6" xfId="0" applyNumberFormat="1" applyFont="1" applyBorder="1"/>
    <xf numFmtId="164" fontId="18" fillId="0" borderId="26" xfId="0" applyNumberFormat="1" applyFont="1" applyBorder="1"/>
    <xf numFmtId="0" fontId="1" fillId="0" borderId="3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0" fontId="9" fillId="0" borderId="1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0" fontId="9" fillId="0" borderId="12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1" xfId="0" applyFont="1" applyBorder="1" applyAlignment="1">
      <alignment horizontal="right" vertical="center"/>
    </xf>
    <xf numFmtId="0" fontId="9" fillId="0" borderId="33" xfId="0" applyFont="1" applyBorder="1"/>
    <xf numFmtId="0" fontId="9" fillId="0" borderId="1" xfId="0" applyFont="1" applyBorder="1"/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20" fontId="12" fillId="0" borderId="44" xfId="0" applyNumberFormat="1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0" xfId="0" applyFont="1" applyAlignment="1">
      <alignment horizontal="right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20" fontId="12" fillId="0" borderId="18" xfId="0" applyNumberFormat="1" applyFont="1" applyBorder="1" applyAlignment="1">
      <alignment horizontal="right"/>
    </xf>
    <xf numFmtId="0" fontId="12" fillId="0" borderId="18" xfId="0" applyFont="1" applyBorder="1"/>
    <xf numFmtId="0" fontId="25" fillId="0" borderId="55" xfId="0" applyFont="1" applyBorder="1" applyAlignment="1">
      <alignment horizontal="center" vertical="center" wrapText="1"/>
    </xf>
    <xf numFmtId="0" fontId="26" fillId="0" borderId="0" xfId="0" applyFont="1"/>
    <xf numFmtId="0" fontId="0" fillId="0" borderId="6" xfId="0" applyBorder="1"/>
    <xf numFmtId="0" fontId="22" fillId="0" borderId="6" xfId="1" applyBorder="1"/>
    <xf numFmtId="0" fontId="27" fillId="0" borderId="6" xfId="0" applyFont="1" applyBorder="1"/>
    <xf numFmtId="0" fontId="14" fillId="0" borderId="22" xfId="0" applyFont="1" applyBorder="1"/>
    <xf numFmtId="0" fontId="14" fillId="0" borderId="22" xfId="0" applyFont="1" applyBorder="1" applyAlignment="1">
      <alignment horizontal="center"/>
    </xf>
    <xf numFmtId="0" fontId="12" fillId="0" borderId="22" xfId="0" applyFont="1" applyBorder="1"/>
    <xf numFmtId="0" fontId="0" fillId="8" borderId="6" xfId="0" applyFill="1" applyBorder="1"/>
    <xf numFmtId="0" fontId="23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4" fillId="0" borderId="0" xfId="0" applyFont="1"/>
    <xf numFmtId="165" fontId="0" fillId="0" borderId="0" xfId="0" applyNumberFormat="1"/>
    <xf numFmtId="0" fontId="18" fillId="0" borderId="0" xfId="0" applyFont="1"/>
    <xf numFmtId="49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49" fontId="28" fillId="3" borderId="7" xfId="0" applyNumberFormat="1" applyFont="1" applyFill="1" applyBorder="1" applyAlignment="1">
      <alignment horizontal="center" vertical="center"/>
    </xf>
    <xf numFmtId="49" fontId="28" fillId="3" borderId="10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12" fillId="0" borderId="10" xfId="0" applyFont="1" applyBorder="1"/>
    <xf numFmtId="0" fontId="28" fillId="0" borderId="3" xfId="0" applyFont="1" applyBorder="1" applyAlignment="1">
      <alignment horizontal="center"/>
    </xf>
    <xf numFmtId="0" fontId="29" fillId="0" borderId="4" xfId="0" applyFont="1" applyBorder="1"/>
    <xf numFmtId="0" fontId="28" fillId="0" borderId="6" xfId="0" applyFont="1" applyBorder="1" applyAlignment="1">
      <alignment horizontal="center"/>
    </xf>
    <xf numFmtId="0" fontId="29" fillId="0" borderId="7" xfId="0" applyFont="1" applyBorder="1"/>
    <xf numFmtId="0" fontId="29" fillId="0" borderId="10" xfId="0" applyFont="1" applyBorder="1"/>
    <xf numFmtId="0" fontId="29" fillId="0" borderId="3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2" fillId="0" borderId="19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30" fillId="0" borderId="42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7" xfId="0" applyBorder="1"/>
    <xf numFmtId="0" fontId="19" fillId="0" borderId="18" xfId="0" applyFont="1" applyBorder="1"/>
    <xf numFmtId="164" fontId="20" fillId="0" borderId="18" xfId="0" applyNumberFormat="1" applyFont="1" applyBorder="1"/>
    <xf numFmtId="0" fontId="0" fillId="2" borderId="6" xfId="0" applyFill="1" applyBorder="1"/>
    <xf numFmtId="0" fontId="19" fillId="0" borderId="25" xfId="0" applyFont="1" applyBorder="1"/>
    <xf numFmtId="0" fontId="19" fillId="0" borderId="54" xfId="0" applyFont="1" applyBorder="1" applyAlignment="1">
      <alignment horizontal="center"/>
    </xf>
    <xf numFmtId="0" fontId="0" fillId="9" borderId="6" xfId="0" applyFill="1" applyBorder="1"/>
    <xf numFmtId="0" fontId="0" fillId="2" borderId="46" xfId="0" applyFill="1" applyBorder="1"/>
    <xf numFmtId="0" fontId="22" fillId="9" borderId="6" xfId="1" applyFill="1" applyBorder="1"/>
    <xf numFmtId="0" fontId="0" fillId="9" borderId="18" xfId="0" applyFill="1" applyBorder="1"/>
    <xf numFmtId="0" fontId="0" fillId="8" borderId="3" xfId="0" applyFill="1" applyBorder="1"/>
    <xf numFmtId="0" fontId="0" fillId="8" borderId="9" xfId="0" applyFill="1" applyBorder="1"/>
    <xf numFmtId="0" fontId="21" fillId="0" borderId="42" xfId="0" applyFont="1" applyBorder="1" applyAlignment="1">
      <alignment wrapText="1"/>
    </xf>
    <xf numFmtId="0" fontId="8" fillId="5" borderId="6" xfId="0" applyFont="1" applyFill="1" applyBorder="1"/>
    <xf numFmtId="0" fontId="8" fillId="7" borderId="6" xfId="0" applyFont="1" applyFill="1" applyBorder="1"/>
    <xf numFmtId="0" fontId="22" fillId="4" borderId="6" xfId="1" applyFill="1" applyBorder="1"/>
    <xf numFmtId="0" fontId="0" fillId="4" borderId="6" xfId="0" applyFill="1" applyBorder="1"/>
    <xf numFmtId="0" fontId="0" fillId="10" borderId="6" xfId="0" applyFill="1" applyBorder="1"/>
    <xf numFmtId="0" fontId="7" fillId="0" borderId="0" xfId="0" applyFont="1" applyAlignment="1">
      <alignment horizontal="right" vertical="center" wrapText="1"/>
    </xf>
    <xf numFmtId="0" fontId="4" fillId="0" borderId="0" xfId="0" applyFont="1"/>
    <xf numFmtId="49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28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3" borderId="0" xfId="0" applyFont="1" applyFill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49" fontId="28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/>
    </xf>
    <xf numFmtId="49" fontId="12" fillId="0" borderId="4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2" fillId="0" borderId="47" xfId="0" applyFont="1" applyBorder="1"/>
    <xf numFmtId="0" fontId="13" fillId="0" borderId="37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7" fillId="6" borderId="6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left"/>
    </xf>
    <xf numFmtId="0" fontId="11" fillId="0" borderId="46" xfId="0" applyFont="1" applyBorder="1" applyAlignment="1">
      <alignment horizontal="left"/>
    </xf>
    <xf numFmtId="0" fontId="0" fillId="0" borderId="46" xfId="0" applyBorder="1"/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center" vertical="center" wrapText="1"/>
    </xf>
    <xf numFmtId="0" fontId="37" fillId="9" borderId="9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</cellXfs>
  <cellStyles count="2">
    <cellStyle name="Normální" xfId="0" builtinId="0"/>
    <cellStyle name="Normální 2" xfId="1" xr:uid="{A7962085-DEF2-41A2-9AC3-9FF22F90E839}"/>
  </cellStyles>
  <dxfs count="0"/>
  <tableStyles count="0" defaultTableStyle="TableStyleMedium9" defaultPivotStyle="PivotStyleLight16"/>
  <colors>
    <mruColors>
      <color rgb="FF99CCFF"/>
      <color rgb="FFCCFFFF"/>
      <color rgb="FFFFCCFF"/>
      <color rgb="FFFF66FF"/>
      <color rgb="FFFFFFCC"/>
      <color rgb="FFFF99FF"/>
      <color rgb="FF99FFCC"/>
      <color rgb="FF99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79FB-A51D-4A51-A599-641A48874F20}">
  <dimension ref="A1:E17"/>
  <sheetViews>
    <sheetView workbookViewId="0">
      <selection activeCell="D30" sqref="D30"/>
    </sheetView>
  </sheetViews>
  <sheetFormatPr defaultRowHeight="15" x14ac:dyDescent="0.25"/>
  <cols>
    <col min="1" max="1" width="9.28515625" customWidth="1"/>
    <col min="2" max="2" width="41.7109375" customWidth="1"/>
    <col min="3" max="3" width="11.7109375" bestFit="1" customWidth="1"/>
  </cols>
  <sheetData>
    <row r="1" spans="1:5" ht="21.75" thickBot="1" x14ac:dyDescent="0.4">
      <c r="A1" s="277" t="s">
        <v>54</v>
      </c>
      <c r="B1" s="278"/>
      <c r="C1" s="92"/>
    </row>
    <row r="2" spans="1:5" ht="21.75" thickBot="1" x14ac:dyDescent="0.4">
      <c r="A2" s="279" t="s">
        <v>66</v>
      </c>
      <c r="B2" s="280"/>
      <c r="C2" s="92"/>
    </row>
    <row r="3" spans="1:5" s="73" customFormat="1" ht="21.75" thickBot="1" x14ac:dyDescent="0.4">
      <c r="A3" s="198" t="s">
        <v>36</v>
      </c>
      <c r="B3" s="199" t="s">
        <v>37</v>
      </c>
      <c r="C3" s="199" t="s">
        <v>47</v>
      </c>
    </row>
    <row r="4" spans="1:5" ht="15.75" x14ac:dyDescent="0.25">
      <c r="A4" s="195" t="s">
        <v>14</v>
      </c>
      <c r="B4" s="197" t="s">
        <v>53</v>
      </c>
      <c r="C4" s="196"/>
    </row>
    <row r="5" spans="1:5" ht="15.75" x14ac:dyDescent="0.25">
      <c r="A5" s="98" t="s">
        <v>15</v>
      </c>
      <c r="B5" s="197" t="s">
        <v>45</v>
      </c>
      <c r="C5" s="100"/>
    </row>
    <row r="6" spans="1:5" ht="15.75" x14ac:dyDescent="0.25">
      <c r="A6" s="98" t="s">
        <v>16</v>
      </c>
      <c r="B6" s="197" t="s">
        <v>68</v>
      </c>
      <c r="C6" s="100"/>
      <c r="D6">
        <v>7</v>
      </c>
    </row>
    <row r="7" spans="1:5" ht="16.5" thickBot="1" x14ac:dyDescent="0.3">
      <c r="A7" s="98" t="s">
        <v>17</v>
      </c>
      <c r="B7" s="201" t="s">
        <v>71</v>
      </c>
      <c r="C7" s="100"/>
      <c r="D7">
        <v>13</v>
      </c>
    </row>
    <row r="8" spans="1:5" ht="15.75" x14ac:dyDescent="0.25">
      <c r="A8" s="98" t="s">
        <v>18</v>
      </c>
      <c r="B8" s="204" t="s">
        <v>44</v>
      </c>
      <c r="C8" s="100"/>
    </row>
    <row r="9" spans="1:5" ht="15.75" x14ac:dyDescent="0.25">
      <c r="A9" s="98" t="s">
        <v>19</v>
      </c>
      <c r="B9" s="140" t="s">
        <v>67</v>
      </c>
      <c r="C9" s="100"/>
      <c r="D9">
        <v>5</v>
      </c>
    </row>
    <row r="10" spans="1:5" ht="15.75" x14ac:dyDescent="0.25">
      <c r="A10" s="98" t="s">
        <v>20</v>
      </c>
      <c r="B10" s="140" t="s">
        <v>69</v>
      </c>
      <c r="C10" s="100"/>
      <c r="D10">
        <v>10</v>
      </c>
    </row>
    <row r="11" spans="1:5" ht="16.5" thickBot="1" x14ac:dyDescent="0.3">
      <c r="A11" s="98" t="s">
        <v>21</v>
      </c>
      <c r="B11" s="205" t="s">
        <v>63</v>
      </c>
      <c r="C11" s="100"/>
    </row>
    <row r="12" spans="1:5" ht="15.75" x14ac:dyDescent="0.25">
      <c r="A12" s="98" t="s">
        <v>22</v>
      </c>
      <c r="B12" s="203" t="s">
        <v>49</v>
      </c>
      <c r="C12" s="100"/>
    </row>
    <row r="13" spans="1:5" ht="15.75" x14ac:dyDescent="0.25">
      <c r="A13" s="98" t="s">
        <v>23</v>
      </c>
      <c r="B13" s="200" t="s">
        <v>56</v>
      </c>
      <c r="C13" s="100"/>
      <c r="D13">
        <v>2</v>
      </c>
    </row>
    <row r="14" spans="1:5" ht="15.75" x14ac:dyDescent="0.25">
      <c r="A14" s="98" t="s">
        <v>24</v>
      </c>
      <c r="B14" s="200" t="s">
        <v>70</v>
      </c>
      <c r="C14" s="100"/>
      <c r="D14">
        <v>4</v>
      </c>
    </row>
    <row r="15" spans="1:5" ht="16.5" thickBot="1" x14ac:dyDescent="0.3">
      <c r="A15" s="98" t="s">
        <v>25</v>
      </c>
      <c r="B15" s="202"/>
      <c r="C15" s="100"/>
      <c r="D15">
        <v>8</v>
      </c>
    </row>
    <row r="16" spans="1:5" ht="16.5" thickBot="1" x14ac:dyDescent="0.3">
      <c r="A16" s="93"/>
      <c r="B16" s="99" t="s">
        <v>48</v>
      </c>
      <c r="C16" s="101">
        <f>SUM(C6:C15)</f>
        <v>0</v>
      </c>
      <c r="E16" s="94"/>
    </row>
    <row r="17" spans="5:5" x14ac:dyDescent="0.25">
      <c r="E17" s="95"/>
    </row>
  </sheetData>
  <mergeCells count="2">
    <mergeCell ref="A1:B1"/>
    <mergeCell ref="A2:B2"/>
  </mergeCells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>
      <selection activeCell="M8" sqref="M8"/>
    </sheetView>
  </sheetViews>
  <sheetFormatPr defaultRowHeight="15" x14ac:dyDescent="0.25"/>
  <cols>
    <col min="1" max="1" width="9.28515625" customWidth="1"/>
    <col min="2" max="2" width="41.7109375" customWidth="1"/>
    <col min="3" max="3" width="11.7109375" bestFit="1" customWidth="1"/>
  </cols>
  <sheetData>
    <row r="1" spans="1:5" ht="21.75" thickBot="1" x14ac:dyDescent="0.4">
      <c r="A1" s="277" t="s">
        <v>54</v>
      </c>
      <c r="B1" s="278"/>
      <c r="C1" s="92"/>
    </row>
    <row r="2" spans="1:5" ht="21" x14ac:dyDescent="0.35">
      <c r="A2" s="279" t="s">
        <v>72</v>
      </c>
      <c r="B2" s="280"/>
      <c r="C2" s="92"/>
    </row>
    <row r="3" spans="1:5" s="73" customFormat="1" ht="21" x14ac:dyDescent="0.35">
      <c r="A3" s="96" t="s">
        <v>36</v>
      </c>
      <c r="B3" s="138" t="s">
        <v>37</v>
      </c>
      <c r="C3" s="97" t="s">
        <v>47</v>
      </c>
    </row>
    <row r="4" spans="1:5" ht="35.1" customHeight="1" x14ac:dyDescent="0.3">
      <c r="A4" s="98" t="s">
        <v>14</v>
      </c>
      <c r="B4" s="208" t="s">
        <v>73</v>
      </c>
      <c r="C4" s="100"/>
    </row>
    <row r="5" spans="1:5" ht="35.1" customHeight="1" x14ac:dyDescent="0.3">
      <c r="A5" s="98" t="s">
        <v>15</v>
      </c>
      <c r="B5" s="208" t="s">
        <v>74</v>
      </c>
      <c r="C5" s="100"/>
    </row>
    <row r="6" spans="1:5" ht="35.1" customHeight="1" x14ac:dyDescent="0.3">
      <c r="A6" s="98" t="s">
        <v>16</v>
      </c>
      <c r="B6" s="208" t="s">
        <v>79</v>
      </c>
      <c r="C6" s="100"/>
    </row>
    <row r="7" spans="1:5" ht="35.1" customHeight="1" x14ac:dyDescent="0.3">
      <c r="A7" s="98" t="s">
        <v>17</v>
      </c>
      <c r="B7" s="208" t="s">
        <v>77</v>
      </c>
      <c r="C7" s="100"/>
    </row>
    <row r="8" spans="1:5" ht="35.1" customHeight="1" x14ac:dyDescent="0.3">
      <c r="A8" s="98" t="s">
        <v>18</v>
      </c>
      <c r="B8" s="207" t="s">
        <v>78</v>
      </c>
      <c r="C8" s="100"/>
    </row>
    <row r="9" spans="1:5" ht="35.1" customHeight="1" x14ac:dyDescent="0.3">
      <c r="A9" s="98" t="s">
        <v>19</v>
      </c>
      <c r="B9" s="207" t="s">
        <v>67</v>
      </c>
      <c r="C9" s="100"/>
    </row>
    <row r="10" spans="1:5" ht="35.1" customHeight="1" x14ac:dyDescent="0.3">
      <c r="A10" s="98" t="s">
        <v>20</v>
      </c>
      <c r="B10" s="207" t="s">
        <v>76</v>
      </c>
      <c r="C10" s="100"/>
    </row>
    <row r="11" spans="1:5" ht="35.1" customHeight="1" thickBot="1" x14ac:dyDescent="0.35">
      <c r="A11" s="98" t="s">
        <v>21</v>
      </c>
      <c r="B11" s="207" t="s">
        <v>75</v>
      </c>
      <c r="C11" s="100"/>
    </row>
    <row r="12" spans="1:5" ht="32.25" customHeight="1" thickBot="1" x14ac:dyDescent="0.3">
      <c r="A12" s="93"/>
      <c r="B12" s="206" t="s">
        <v>48</v>
      </c>
      <c r="C12" s="101">
        <f>SUM(C4:C11)</f>
        <v>0</v>
      </c>
      <c r="E12" s="94"/>
    </row>
    <row r="13" spans="1:5" x14ac:dyDescent="0.25">
      <c r="E13" s="95"/>
    </row>
  </sheetData>
  <mergeCells count="2">
    <mergeCell ref="A1:B1"/>
    <mergeCell ref="A2:B2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08A6-A7B9-47E9-9BF1-983FABAA6902}">
  <dimension ref="A1:D11"/>
  <sheetViews>
    <sheetView tabSelected="1" workbookViewId="0">
      <selection activeCell="L10" sqref="L10"/>
    </sheetView>
  </sheetViews>
  <sheetFormatPr defaultRowHeight="15" x14ac:dyDescent="0.25"/>
  <cols>
    <col min="2" max="2" width="33.42578125" customWidth="1"/>
    <col min="3" max="3" width="17" customWidth="1"/>
    <col min="4" max="4" width="18.42578125" customWidth="1"/>
  </cols>
  <sheetData>
    <row r="1" spans="1:4" ht="30" customHeight="1" thickBot="1" x14ac:dyDescent="0.4">
      <c r="A1" s="277" t="s">
        <v>54</v>
      </c>
      <c r="B1" s="278"/>
      <c r="C1" s="92"/>
    </row>
    <row r="2" spans="1:4" ht="30" customHeight="1" x14ac:dyDescent="0.35">
      <c r="A2" s="279" t="s">
        <v>80</v>
      </c>
      <c r="B2" s="280"/>
      <c r="C2" s="92"/>
    </row>
    <row r="3" spans="1:4" ht="30" customHeight="1" thickBot="1" x14ac:dyDescent="0.4">
      <c r="A3" s="137" t="s">
        <v>36</v>
      </c>
      <c r="B3" s="138" t="s">
        <v>37</v>
      </c>
      <c r="C3" s="139" t="s">
        <v>47</v>
      </c>
    </row>
    <row r="4" spans="1:4" ht="30" customHeight="1" x14ac:dyDescent="0.35">
      <c r="A4" s="136" t="s">
        <v>14</v>
      </c>
      <c r="B4" s="210" t="s">
        <v>81</v>
      </c>
      <c r="C4" s="134" t="s">
        <v>82</v>
      </c>
      <c r="D4" s="192" t="s">
        <v>83</v>
      </c>
    </row>
    <row r="5" spans="1:4" ht="30" customHeight="1" x14ac:dyDescent="0.35">
      <c r="A5" s="136" t="s">
        <v>15</v>
      </c>
      <c r="B5" s="210" t="s">
        <v>84</v>
      </c>
      <c r="C5" s="134" t="s">
        <v>85</v>
      </c>
      <c r="D5" s="193" t="s">
        <v>86</v>
      </c>
    </row>
    <row r="6" spans="1:4" ht="30" customHeight="1" x14ac:dyDescent="0.35">
      <c r="A6" s="136" t="s">
        <v>19</v>
      </c>
      <c r="B6" s="209" t="s">
        <v>89</v>
      </c>
      <c r="C6" s="135" t="s">
        <v>82</v>
      </c>
      <c r="D6" s="95" t="s">
        <v>90</v>
      </c>
    </row>
    <row r="7" spans="1:4" ht="30" customHeight="1" x14ac:dyDescent="0.35">
      <c r="A7" s="136" t="s">
        <v>20</v>
      </c>
      <c r="B7" s="210" t="s">
        <v>91</v>
      </c>
      <c r="C7" s="134" t="s">
        <v>82</v>
      </c>
      <c r="D7" s="193" t="s">
        <v>90</v>
      </c>
    </row>
    <row r="8" spans="1:4" ht="30" customHeight="1" x14ac:dyDescent="0.35">
      <c r="A8" s="136" t="s">
        <v>16</v>
      </c>
      <c r="B8" s="211" t="s">
        <v>88</v>
      </c>
      <c r="C8" s="134" t="s">
        <v>82</v>
      </c>
      <c r="D8" s="193" t="s">
        <v>86</v>
      </c>
    </row>
    <row r="9" spans="1:4" ht="30" customHeight="1" x14ac:dyDescent="0.35">
      <c r="A9" s="136" t="s">
        <v>17</v>
      </c>
      <c r="B9" s="211" t="s">
        <v>87</v>
      </c>
      <c r="C9" s="134" t="s">
        <v>82</v>
      </c>
      <c r="D9" s="193" t="s">
        <v>86</v>
      </c>
    </row>
    <row r="10" spans="1:4" ht="30" customHeight="1" x14ac:dyDescent="0.35">
      <c r="A10" s="136" t="s">
        <v>18</v>
      </c>
      <c r="B10" s="211" t="s">
        <v>55</v>
      </c>
      <c r="C10" s="134" t="s">
        <v>85</v>
      </c>
      <c r="D10" s="193" t="s">
        <v>86</v>
      </c>
    </row>
    <row r="11" spans="1:4" ht="30" customHeight="1" thickBot="1" x14ac:dyDescent="0.4">
      <c r="A11" s="136" t="s">
        <v>21</v>
      </c>
      <c r="B11" s="211" t="s">
        <v>92</v>
      </c>
      <c r="C11" s="134" t="s">
        <v>93</v>
      </c>
      <c r="D11" s="194" t="s">
        <v>90</v>
      </c>
    </row>
  </sheetData>
  <mergeCells count="2">
    <mergeCell ref="A1:B1"/>
    <mergeCell ref="A2:B2"/>
  </mergeCells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90"/>
  <sheetViews>
    <sheetView view="pageBreakPreview" topLeftCell="A46" zoomScale="80" zoomScaleSheetLayoutView="80" workbookViewId="0">
      <selection activeCell="R80" sqref="R80:S84"/>
    </sheetView>
  </sheetViews>
  <sheetFormatPr defaultRowHeight="15" x14ac:dyDescent="0.25"/>
  <cols>
    <col min="1" max="1" width="4.5703125" customWidth="1"/>
    <col min="2" max="2" width="22.7109375" customWidth="1"/>
    <col min="3" max="3" width="5.7109375" customWidth="1"/>
    <col min="4" max="4" width="3.5703125" customWidth="1"/>
    <col min="5" max="5" width="6.5703125" customWidth="1"/>
    <col min="6" max="6" width="5.7109375" customWidth="1"/>
    <col min="7" max="7" width="3.5703125" customWidth="1"/>
    <col min="8" max="9" width="5.7109375" customWidth="1"/>
    <col min="10" max="10" width="3.5703125" customWidth="1"/>
    <col min="11" max="12" width="5.7109375" customWidth="1"/>
    <col min="13" max="13" width="3.5703125" customWidth="1"/>
    <col min="14" max="14" width="5.7109375" customWidth="1"/>
    <col min="15" max="15" width="12.140625" customWidth="1"/>
    <col min="16" max="16" width="10.85546875" customWidth="1"/>
    <col min="17" max="17" width="12.85546875" customWidth="1"/>
    <col min="18" max="18" width="11" customWidth="1"/>
    <col min="19" max="19" width="42.140625" bestFit="1" customWidth="1"/>
    <col min="20" max="20" width="12.85546875" customWidth="1"/>
    <col min="21" max="21" width="5.28515625" customWidth="1"/>
    <col min="22" max="22" width="10.28515625" customWidth="1"/>
    <col min="23" max="23" width="34.42578125" customWidth="1"/>
    <col min="24" max="24" width="3.42578125" customWidth="1"/>
    <col min="25" max="25" width="37.28515625" customWidth="1"/>
    <col min="26" max="26" width="5.28515625" customWidth="1"/>
    <col min="27" max="27" width="4.28515625" customWidth="1"/>
    <col min="28" max="28" width="5.28515625" customWidth="1"/>
    <col min="29" max="29" width="6" customWidth="1"/>
    <col min="30" max="30" width="4.28515625" customWidth="1"/>
    <col min="31" max="31" width="5.85546875" customWidth="1"/>
    <col min="32" max="32" width="6" customWidth="1"/>
    <col min="33" max="33" width="4.28515625" customWidth="1"/>
    <col min="34" max="34" width="5.85546875" customWidth="1"/>
    <col min="35" max="35" width="5.7109375" customWidth="1"/>
    <col min="36" max="36" width="4.28515625" customWidth="1"/>
    <col min="37" max="37" width="6" customWidth="1"/>
    <col min="38" max="38" width="5.5703125" customWidth="1"/>
    <col min="39" max="39" width="4.28515625" customWidth="1"/>
    <col min="40" max="40" width="6.5703125" customWidth="1"/>
    <col min="41" max="41" width="8.85546875" style="3"/>
    <col min="43" max="43" width="20.5703125" customWidth="1"/>
  </cols>
  <sheetData>
    <row r="1" spans="2:43" ht="39" customHeight="1" thickBot="1" x14ac:dyDescent="0.55000000000000004">
      <c r="B1" s="314" t="s">
        <v>65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6"/>
      <c r="S1" s="316"/>
      <c r="T1" s="316"/>
      <c r="W1" s="82"/>
    </row>
    <row r="2" spans="2:43" ht="24.95" customHeight="1" thickBot="1" x14ac:dyDescent="0.3">
      <c r="B2" s="329" t="s">
        <v>95</v>
      </c>
      <c r="C2" s="331" t="str">
        <f>B4</f>
        <v>TJ Šumperk</v>
      </c>
      <c r="D2" s="284"/>
      <c r="E2" s="284"/>
      <c r="F2" s="284" t="str">
        <f>B9</f>
        <v>Raškovice A</v>
      </c>
      <c r="G2" s="284"/>
      <c r="H2" s="284"/>
      <c r="I2" s="284" t="str">
        <f>B14</f>
        <v>Slezan Orlová</v>
      </c>
      <c r="J2" s="284"/>
      <c r="K2" s="284"/>
      <c r="L2" s="284" t="str">
        <f>B19</f>
        <v>TJ Sokol Vratimov</v>
      </c>
      <c r="M2" s="284"/>
      <c r="N2" s="284"/>
      <c r="O2" s="282" t="s">
        <v>1</v>
      </c>
      <c r="P2" s="284"/>
      <c r="Q2" s="286"/>
      <c r="R2" s="294" t="s">
        <v>3</v>
      </c>
      <c r="S2" s="289" t="s">
        <v>4</v>
      </c>
      <c r="T2" s="289" t="s">
        <v>5</v>
      </c>
      <c r="U2" s="2"/>
    </row>
    <row r="3" spans="2:43" ht="39.75" customHeight="1" thickBot="1" x14ac:dyDescent="0.3">
      <c r="B3" s="330"/>
      <c r="C3" s="33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326" t="s">
        <v>2</v>
      </c>
      <c r="P3" s="327"/>
      <c r="Q3" s="328"/>
      <c r="R3" s="295"/>
      <c r="S3" s="289"/>
      <c r="T3" s="289"/>
      <c r="U3" s="2"/>
    </row>
    <row r="4" spans="2:43" ht="24.95" customHeight="1" thickBot="1" x14ac:dyDescent="0.3">
      <c r="B4" s="294" t="str">
        <f>U18Z!B4</f>
        <v>TJ Šumperk</v>
      </c>
      <c r="C4" s="317"/>
      <c r="D4" s="318"/>
      <c r="E4" s="319"/>
      <c r="F4" s="259">
        <f>Z13</f>
        <v>0</v>
      </c>
      <c r="G4" s="260" t="s">
        <v>0</v>
      </c>
      <c r="H4" s="261">
        <f>AB13</f>
        <v>2</v>
      </c>
      <c r="I4" s="259">
        <f>AB15</f>
        <v>1</v>
      </c>
      <c r="J4" s="260" t="s">
        <v>0</v>
      </c>
      <c r="K4" s="261">
        <f>Z15</f>
        <v>1</v>
      </c>
      <c r="L4" s="259">
        <f>Z10</f>
        <v>2</v>
      </c>
      <c r="M4" s="260" t="s">
        <v>0</v>
      </c>
      <c r="N4" s="261">
        <f>AB10</f>
        <v>0</v>
      </c>
      <c r="O4" s="282">
        <f>F4+I4+L4</f>
        <v>3</v>
      </c>
      <c r="P4" s="284" t="s">
        <v>0</v>
      </c>
      <c r="Q4" s="286">
        <f>H4+K4+N4</f>
        <v>3</v>
      </c>
      <c r="R4" s="288">
        <f>O4</f>
        <v>3</v>
      </c>
      <c r="S4" s="289">
        <f>O7/Q7</f>
        <v>0.99264705882352944</v>
      </c>
      <c r="T4" s="290">
        <v>2</v>
      </c>
      <c r="U4" s="2"/>
    </row>
    <row r="5" spans="2:43" ht="24.95" customHeight="1" thickBot="1" x14ac:dyDescent="0.3">
      <c r="B5" s="296"/>
      <c r="C5" s="320"/>
      <c r="D5" s="321"/>
      <c r="E5" s="322"/>
      <c r="F5" s="262">
        <f>AC13</f>
        <v>21</v>
      </c>
      <c r="G5" s="263" t="s">
        <v>0</v>
      </c>
      <c r="H5" s="264">
        <f>AE13</f>
        <v>25</v>
      </c>
      <c r="I5" s="262">
        <f>AE15</f>
        <v>22</v>
      </c>
      <c r="J5" s="265" t="s">
        <v>0</v>
      </c>
      <c r="K5" s="264">
        <f>AC15</f>
        <v>25</v>
      </c>
      <c r="L5" s="262">
        <f>AC10</f>
        <v>25</v>
      </c>
      <c r="M5" s="263" t="s">
        <v>0</v>
      </c>
      <c r="N5" s="264">
        <f>AE10</f>
        <v>17</v>
      </c>
      <c r="O5" s="283"/>
      <c r="P5" s="285"/>
      <c r="Q5" s="287"/>
      <c r="R5" s="288"/>
      <c r="S5" s="289"/>
      <c r="T5" s="290"/>
      <c r="U5" s="2"/>
    </row>
    <row r="6" spans="2:43" ht="24.95" customHeight="1" thickBot="1" x14ac:dyDescent="0.3">
      <c r="B6" s="296"/>
      <c r="C6" s="320"/>
      <c r="D6" s="321"/>
      <c r="E6" s="322"/>
      <c r="F6" s="266">
        <f>AF13</f>
        <v>17</v>
      </c>
      <c r="G6" s="267" t="s">
        <v>0</v>
      </c>
      <c r="H6" s="268">
        <f>AH13</f>
        <v>25</v>
      </c>
      <c r="I6" s="266">
        <f>AH15</f>
        <v>25</v>
      </c>
      <c r="J6" s="257" t="s">
        <v>0</v>
      </c>
      <c r="K6" s="268">
        <f>AF15</f>
        <v>20</v>
      </c>
      <c r="L6" s="266">
        <f>AF10</f>
        <v>25</v>
      </c>
      <c r="M6" s="267" t="s">
        <v>0</v>
      </c>
      <c r="N6" s="268">
        <f>AH10</f>
        <v>24</v>
      </c>
      <c r="O6" s="283"/>
      <c r="P6" s="285"/>
      <c r="Q6" s="287"/>
      <c r="R6" s="288"/>
      <c r="S6" s="289"/>
      <c r="T6" s="290"/>
      <c r="U6" s="2"/>
    </row>
    <row r="7" spans="2:43" ht="24.95" customHeight="1" thickBot="1" x14ac:dyDescent="0.3">
      <c r="B7" s="296"/>
      <c r="C7" s="320"/>
      <c r="D7" s="321"/>
      <c r="E7" s="322"/>
      <c r="F7" s="256">
        <f>AI13</f>
        <v>0</v>
      </c>
      <c r="G7" s="257" t="s">
        <v>0</v>
      </c>
      <c r="H7" s="258">
        <f>AK13</f>
        <v>0</v>
      </c>
      <c r="I7" s="256">
        <f>AK15</f>
        <v>0</v>
      </c>
      <c r="J7" s="257" t="s">
        <v>0</v>
      </c>
      <c r="K7" s="258">
        <f>AI15</f>
        <v>0</v>
      </c>
      <c r="L7" s="256">
        <f>AI10</f>
        <v>0</v>
      </c>
      <c r="M7" s="257" t="s">
        <v>0</v>
      </c>
      <c r="N7" s="258">
        <f>AK10</f>
        <v>0</v>
      </c>
      <c r="O7" s="283">
        <f>F8+I8+L8</f>
        <v>135</v>
      </c>
      <c r="P7" s="285" t="s">
        <v>0</v>
      </c>
      <c r="Q7" s="287">
        <f>H8+K8+N8</f>
        <v>136</v>
      </c>
      <c r="R7" s="288"/>
      <c r="S7" s="289"/>
      <c r="T7" s="290"/>
      <c r="U7" s="2"/>
    </row>
    <row r="8" spans="2:43" ht="24.95" customHeight="1" thickBot="1" x14ac:dyDescent="0.3">
      <c r="B8" s="295"/>
      <c r="C8" s="323"/>
      <c r="D8" s="324"/>
      <c r="E8" s="325"/>
      <c r="F8" s="269">
        <f>SUM(F5:F7)</f>
        <v>38</v>
      </c>
      <c r="G8" s="270" t="s">
        <v>0</v>
      </c>
      <c r="H8" s="271">
        <f>SUM(H5:H7)</f>
        <v>50</v>
      </c>
      <c r="I8" s="269">
        <f>SUM(I5:I7)</f>
        <v>47</v>
      </c>
      <c r="J8" s="270" t="s">
        <v>0</v>
      </c>
      <c r="K8" s="271">
        <f>SUM(K5:K7)</f>
        <v>45</v>
      </c>
      <c r="L8" s="269">
        <f>SUM(L5:L7)</f>
        <v>50</v>
      </c>
      <c r="M8" s="270" t="s">
        <v>0</v>
      </c>
      <c r="N8" s="271">
        <f>SUM(N5:N7)</f>
        <v>41</v>
      </c>
      <c r="O8" s="291"/>
      <c r="P8" s="292"/>
      <c r="Q8" s="293"/>
      <c r="R8" s="288"/>
      <c r="S8" s="289"/>
      <c r="T8" s="290"/>
      <c r="U8" s="2"/>
    </row>
    <row r="9" spans="2:43" ht="24.95" customHeight="1" thickBot="1" x14ac:dyDescent="0.4">
      <c r="B9" s="294" t="str">
        <f>U18Z!B5</f>
        <v>Raškovice A</v>
      </c>
      <c r="C9" s="259">
        <f>H4</f>
        <v>2</v>
      </c>
      <c r="D9" s="260" t="s">
        <v>0</v>
      </c>
      <c r="E9" s="261">
        <f>F4</f>
        <v>0</v>
      </c>
      <c r="F9" s="317"/>
      <c r="G9" s="318"/>
      <c r="H9" s="319"/>
      <c r="I9" s="259">
        <f>Z11</f>
        <v>2</v>
      </c>
      <c r="J9" s="260" t="s">
        <v>0</v>
      </c>
      <c r="K9" s="261">
        <f>AB11</f>
        <v>0</v>
      </c>
      <c r="L9" s="259">
        <f>Z14</f>
        <v>2</v>
      </c>
      <c r="M9" s="260" t="s">
        <v>0</v>
      </c>
      <c r="N9" s="261">
        <f>AB14</f>
        <v>0</v>
      </c>
      <c r="O9" s="282">
        <f>L9+I9+C9</f>
        <v>6</v>
      </c>
      <c r="P9" s="284" t="s">
        <v>0</v>
      </c>
      <c r="Q9" s="286">
        <f>N9+K9+E9</f>
        <v>0</v>
      </c>
      <c r="R9" s="288">
        <f>O9</f>
        <v>6</v>
      </c>
      <c r="S9" s="289">
        <f>O12/Q12</f>
        <v>1.7647058823529411</v>
      </c>
      <c r="T9" s="290">
        <v>1</v>
      </c>
      <c r="U9" s="2"/>
      <c r="V9" s="60" t="s">
        <v>40</v>
      </c>
      <c r="W9" s="333" t="s">
        <v>98</v>
      </c>
      <c r="X9" s="333"/>
      <c r="Y9" s="333"/>
      <c r="Z9" s="308" t="s">
        <v>1</v>
      </c>
      <c r="AA9" s="309"/>
      <c r="AB9" s="310"/>
      <c r="AC9" s="308" t="s">
        <v>7</v>
      </c>
      <c r="AD9" s="309"/>
      <c r="AE9" s="310"/>
      <c r="AF9" s="308" t="s">
        <v>8</v>
      </c>
      <c r="AG9" s="309"/>
      <c r="AH9" s="310"/>
      <c r="AI9" s="308" t="s">
        <v>9</v>
      </c>
      <c r="AJ9" s="309"/>
      <c r="AK9" s="310"/>
      <c r="AL9" s="311" t="s">
        <v>2</v>
      </c>
      <c r="AM9" s="309"/>
      <c r="AN9" s="312"/>
      <c r="AO9" s="57" t="s">
        <v>41</v>
      </c>
      <c r="AP9" s="58" t="s">
        <v>13</v>
      </c>
      <c r="AQ9" s="59" t="s">
        <v>35</v>
      </c>
    </row>
    <row r="10" spans="2:43" ht="24.95" customHeight="1" thickBot="1" x14ac:dyDescent="0.4">
      <c r="B10" s="296"/>
      <c r="C10" s="262">
        <f>H5</f>
        <v>25</v>
      </c>
      <c r="D10" s="263" t="s">
        <v>0</v>
      </c>
      <c r="E10" s="264">
        <f>F5</f>
        <v>21</v>
      </c>
      <c r="F10" s="320"/>
      <c r="G10" s="321"/>
      <c r="H10" s="322"/>
      <c r="I10" s="262">
        <f>AC11</f>
        <v>25</v>
      </c>
      <c r="J10" s="265" t="s">
        <v>0</v>
      </c>
      <c r="K10" s="264">
        <f>AE11</f>
        <v>9</v>
      </c>
      <c r="L10" s="262">
        <f>AC14</f>
        <v>25</v>
      </c>
      <c r="M10" s="263" t="s">
        <v>0</v>
      </c>
      <c r="N10" s="264">
        <f>AE14</f>
        <v>17</v>
      </c>
      <c r="O10" s="283"/>
      <c r="P10" s="285"/>
      <c r="Q10" s="287"/>
      <c r="R10" s="288"/>
      <c r="S10" s="289"/>
      <c r="T10" s="290"/>
      <c r="U10" s="2"/>
      <c r="V10" s="61">
        <v>1</v>
      </c>
      <c r="W10" s="62" t="str">
        <f>B4</f>
        <v>TJ Šumperk</v>
      </c>
      <c r="X10" s="63" t="s">
        <v>6</v>
      </c>
      <c r="Y10" s="64" t="str">
        <f>B19</f>
        <v>TJ Sokol Vratimov</v>
      </c>
      <c r="Z10" s="27">
        <v>2</v>
      </c>
      <c r="AA10" s="26" t="s">
        <v>0</v>
      </c>
      <c r="AB10" s="28">
        <v>0</v>
      </c>
      <c r="AC10" s="27">
        <v>25</v>
      </c>
      <c r="AD10" s="26" t="s">
        <v>0</v>
      </c>
      <c r="AE10" s="28">
        <v>17</v>
      </c>
      <c r="AF10" s="27">
        <v>25</v>
      </c>
      <c r="AG10" s="26" t="s">
        <v>0</v>
      </c>
      <c r="AH10" s="28">
        <v>24</v>
      </c>
      <c r="AI10" s="27"/>
      <c r="AJ10" s="26" t="s">
        <v>0</v>
      </c>
      <c r="AK10" s="28"/>
      <c r="AL10" s="13">
        <f>AI10+AF10+AC10</f>
        <v>50</v>
      </c>
      <c r="AM10" s="11" t="s">
        <v>0</v>
      </c>
      <c r="AN10" s="12">
        <f>AK10+AH10+AE10</f>
        <v>41</v>
      </c>
      <c r="AO10" s="83"/>
      <c r="AP10" s="29"/>
      <c r="AQ10" s="40"/>
    </row>
    <row r="11" spans="2:43" ht="24.95" customHeight="1" thickBot="1" x14ac:dyDescent="0.4">
      <c r="B11" s="296"/>
      <c r="C11" s="266">
        <f>H6</f>
        <v>25</v>
      </c>
      <c r="D11" s="267" t="s">
        <v>0</v>
      </c>
      <c r="E11" s="268">
        <f>F6</f>
        <v>17</v>
      </c>
      <c r="F11" s="320"/>
      <c r="G11" s="321"/>
      <c r="H11" s="322"/>
      <c r="I11" s="266">
        <f>AF11</f>
        <v>25</v>
      </c>
      <c r="J11" s="267" t="s">
        <v>0</v>
      </c>
      <c r="K11" s="268">
        <f>AH11</f>
        <v>9</v>
      </c>
      <c r="L11" s="266">
        <f>AF14</f>
        <v>25</v>
      </c>
      <c r="M11" s="267" t="s">
        <v>0</v>
      </c>
      <c r="N11" s="268">
        <f>AH14</f>
        <v>12</v>
      </c>
      <c r="O11" s="283"/>
      <c r="P11" s="285"/>
      <c r="Q11" s="287"/>
      <c r="R11" s="288"/>
      <c r="S11" s="289"/>
      <c r="T11" s="290"/>
      <c r="U11" s="2"/>
      <c r="V11" s="65">
        <v>2</v>
      </c>
      <c r="W11" s="66" t="str">
        <f>B9</f>
        <v>Raškovice A</v>
      </c>
      <c r="X11" s="67" t="s">
        <v>6</v>
      </c>
      <c r="Y11" s="68" t="str">
        <f>B14</f>
        <v>Slezan Orlová</v>
      </c>
      <c r="Z11" s="32">
        <v>2</v>
      </c>
      <c r="AA11" s="31"/>
      <c r="AB11" s="33">
        <v>0</v>
      </c>
      <c r="AC11" s="32">
        <v>25</v>
      </c>
      <c r="AD11" s="31" t="s">
        <v>0</v>
      </c>
      <c r="AE11" s="33">
        <v>9</v>
      </c>
      <c r="AF11" s="32">
        <v>25</v>
      </c>
      <c r="AG11" s="31" t="s">
        <v>0</v>
      </c>
      <c r="AH11" s="33">
        <v>9</v>
      </c>
      <c r="AI11" s="32"/>
      <c r="AJ11" s="31" t="s">
        <v>0</v>
      </c>
      <c r="AK11" s="33"/>
      <c r="AL11" s="14">
        <f t="shared" ref="AL11:AL14" si="0">AI11+AF11+AC11</f>
        <v>50</v>
      </c>
      <c r="AM11" s="25" t="s">
        <v>0</v>
      </c>
      <c r="AN11" s="24">
        <f t="shared" ref="AN11:AN15" si="1">AK11+AH11+AE11</f>
        <v>18</v>
      </c>
      <c r="AO11" s="84"/>
      <c r="AP11" s="34"/>
      <c r="AQ11" s="38"/>
    </row>
    <row r="12" spans="2:43" ht="24.95" customHeight="1" thickBot="1" x14ac:dyDescent="0.4">
      <c r="B12" s="296"/>
      <c r="C12" s="256">
        <f>H7</f>
        <v>0</v>
      </c>
      <c r="D12" s="257" t="s">
        <v>0</v>
      </c>
      <c r="E12" s="258">
        <f>F7</f>
        <v>0</v>
      </c>
      <c r="F12" s="320"/>
      <c r="G12" s="321"/>
      <c r="H12" s="322"/>
      <c r="I12" s="256">
        <f>AI11</f>
        <v>0</v>
      </c>
      <c r="J12" s="265" t="s">
        <v>0</v>
      </c>
      <c r="K12" s="258">
        <f>AK11</f>
        <v>0</v>
      </c>
      <c r="L12" s="256">
        <f>AI14</f>
        <v>0</v>
      </c>
      <c r="M12" s="257" t="s">
        <v>0</v>
      </c>
      <c r="N12" s="258">
        <f>AK14</f>
        <v>0</v>
      </c>
      <c r="O12" s="283">
        <f>L13+I13+C13</f>
        <v>150</v>
      </c>
      <c r="P12" s="285" t="s">
        <v>0</v>
      </c>
      <c r="Q12" s="287">
        <f>N13+K13+E13</f>
        <v>85</v>
      </c>
      <c r="R12" s="288"/>
      <c r="S12" s="289"/>
      <c r="T12" s="290"/>
      <c r="U12" s="2"/>
      <c r="V12" s="65">
        <v>3</v>
      </c>
      <c r="W12" s="66" t="str">
        <f>B19</f>
        <v>TJ Sokol Vratimov</v>
      </c>
      <c r="X12" s="67" t="s">
        <v>6</v>
      </c>
      <c r="Y12" s="68" t="str">
        <f>B14</f>
        <v>Slezan Orlová</v>
      </c>
      <c r="Z12" s="32">
        <v>0</v>
      </c>
      <c r="AA12" s="31" t="s">
        <v>0</v>
      </c>
      <c r="AB12" s="33">
        <v>2</v>
      </c>
      <c r="AC12" s="32">
        <v>17</v>
      </c>
      <c r="AD12" s="31" t="s">
        <v>0</v>
      </c>
      <c r="AE12" s="33">
        <v>25</v>
      </c>
      <c r="AF12" s="32">
        <v>20</v>
      </c>
      <c r="AG12" s="31" t="s">
        <v>0</v>
      </c>
      <c r="AH12" s="33">
        <v>25</v>
      </c>
      <c r="AI12" s="32"/>
      <c r="AJ12" s="31" t="s">
        <v>0</v>
      </c>
      <c r="AK12" s="33"/>
      <c r="AL12" s="14">
        <f t="shared" si="0"/>
        <v>37</v>
      </c>
      <c r="AM12" s="25" t="s">
        <v>0</v>
      </c>
      <c r="AN12" s="24">
        <f t="shared" si="1"/>
        <v>50</v>
      </c>
      <c r="AO12" s="84"/>
      <c r="AP12" s="34"/>
      <c r="AQ12" s="38"/>
    </row>
    <row r="13" spans="2:43" ht="24.95" customHeight="1" thickBot="1" x14ac:dyDescent="0.4">
      <c r="B13" s="295"/>
      <c r="C13" s="269">
        <f>SUM(C10:C12)</f>
        <v>50</v>
      </c>
      <c r="D13" s="270" t="s">
        <v>0</v>
      </c>
      <c r="E13" s="271">
        <f>SUM(E10:E12)</f>
        <v>38</v>
      </c>
      <c r="F13" s="323"/>
      <c r="G13" s="324"/>
      <c r="H13" s="325"/>
      <c r="I13" s="269">
        <f>SUM(I10:I12)</f>
        <v>50</v>
      </c>
      <c r="J13" s="270" t="s">
        <v>0</v>
      </c>
      <c r="K13" s="271">
        <f>SUM(K10:K12)</f>
        <v>18</v>
      </c>
      <c r="L13" s="269">
        <f>SUM(L10:L12)</f>
        <v>50</v>
      </c>
      <c r="M13" s="270" t="s">
        <v>0</v>
      </c>
      <c r="N13" s="271">
        <f>SUM(N10:N12)</f>
        <v>29</v>
      </c>
      <c r="O13" s="291"/>
      <c r="P13" s="292"/>
      <c r="Q13" s="293"/>
      <c r="R13" s="288"/>
      <c r="S13" s="289"/>
      <c r="T13" s="290"/>
      <c r="U13" s="2"/>
      <c r="V13" s="65">
        <v>4</v>
      </c>
      <c r="W13" s="66" t="str">
        <f>B4</f>
        <v>TJ Šumperk</v>
      </c>
      <c r="X13" s="67" t="s">
        <v>6</v>
      </c>
      <c r="Y13" s="68" t="str">
        <f>B9</f>
        <v>Raškovice A</v>
      </c>
      <c r="Z13" s="32">
        <v>0</v>
      </c>
      <c r="AA13" s="31" t="s">
        <v>0</v>
      </c>
      <c r="AB13" s="33">
        <v>2</v>
      </c>
      <c r="AC13" s="32">
        <v>21</v>
      </c>
      <c r="AD13" s="31" t="s">
        <v>0</v>
      </c>
      <c r="AE13" s="33">
        <v>25</v>
      </c>
      <c r="AF13" s="32">
        <v>17</v>
      </c>
      <c r="AG13" s="31" t="s">
        <v>0</v>
      </c>
      <c r="AH13" s="33">
        <v>25</v>
      </c>
      <c r="AI13" s="32"/>
      <c r="AJ13" s="31" t="s">
        <v>0</v>
      </c>
      <c r="AK13" s="33"/>
      <c r="AL13" s="14">
        <f t="shared" si="0"/>
        <v>38</v>
      </c>
      <c r="AM13" s="25" t="s">
        <v>0</v>
      </c>
      <c r="AN13" s="24">
        <f t="shared" si="1"/>
        <v>50</v>
      </c>
      <c r="AO13" s="84"/>
      <c r="AP13" s="34"/>
      <c r="AQ13" s="38"/>
    </row>
    <row r="14" spans="2:43" ht="24.95" customHeight="1" thickBot="1" x14ac:dyDescent="0.4">
      <c r="B14" s="294" t="str">
        <f>U18Z!B6</f>
        <v>Slezan Orlová</v>
      </c>
      <c r="C14" s="259">
        <f>K4</f>
        <v>1</v>
      </c>
      <c r="D14" s="260" t="s">
        <v>0</v>
      </c>
      <c r="E14" s="261">
        <f>I4</f>
        <v>1</v>
      </c>
      <c r="F14" s="259">
        <f>K9</f>
        <v>0</v>
      </c>
      <c r="G14" s="260" t="s">
        <v>0</v>
      </c>
      <c r="H14" s="261">
        <f>I9</f>
        <v>2</v>
      </c>
      <c r="I14" s="317"/>
      <c r="J14" s="318"/>
      <c r="K14" s="319"/>
      <c r="L14" s="259">
        <f>AB12</f>
        <v>2</v>
      </c>
      <c r="M14" s="260" t="s">
        <v>0</v>
      </c>
      <c r="N14" s="261">
        <f>Z12</f>
        <v>0</v>
      </c>
      <c r="O14" s="282">
        <f>L14+F14+C14</f>
        <v>3</v>
      </c>
      <c r="P14" s="284" t="s">
        <v>0</v>
      </c>
      <c r="Q14" s="286">
        <f>N14+H14+E14</f>
        <v>3</v>
      </c>
      <c r="R14" s="288">
        <f>O14</f>
        <v>3</v>
      </c>
      <c r="S14" s="289">
        <f>O17/Q17</f>
        <v>0.84328358208955223</v>
      </c>
      <c r="T14" s="290">
        <v>3</v>
      </c>
      <c r="U14" s="2"/>
      <c r="V14" s="65">
        <v>5</v>
      </c>
      <c r="W14" s="66" t="str">
        <f>B9</f>
        <v>Raškovice A</v>
      </c>
      <c r="X14" s="67" t="s">
        <v>6</v>
      </c>
      <c r="Y14" s="68" t="str">
        <f>B19</f>
        <v>TJ Sokol Vratimov</v>
      </c>
      <c r="Z14" s="32">
        <v>2</v>
      </c>
      <c r="AA14" s="31" t="s">
        <v>0</v>
      </c>
      <c r="AB14" s="33">
        <v>0</v>
      </c>
      <c r="AC14" s="32">
        <v>25</v>
      </c>
      <c r="AD14" s="31" t="s">
        <v>0</v>
      </c>
      <c r="AE14" s="33">
        <v>17</v>
      </c>
      <c r="AF14" s="32">
        <v>25</v>
      </c>
      <c r="AG14" s="31" t="s">
        <v>0</v>
      </c>
      <c r="AH14" s="33">
        <v>12</v>
      </c>
      <c r="AI14" s="32"/>
      <c r="AJ14" s="31" t="s">
        <v>0</v>
      </c>
      <c r="AK14" s="33"/>
      <c r="AL14" s="14">
        <f t="shared" si="0"/>
        <v>50</v>
      </c>
      <c r="AM14" s="25" t="s">
        <v>0</v>
      </c>
      <c r="AN14" s="24">
        <f t="shared" si="1"/>
        <v>29</v>
      </c>
      <c r="AO14" s="84"/>
      <c r="AP14" s="34"/>
      <c r="AQ14" s="38"/>
    </row>
    <row r="15" spans="2:43" ht="24.95" customHeight="1" thickBot="1" x14ac:dyDescent="0.4">
      <c r="B15" s="296"/>
      <c r="C15" s="262">
        <f>K5</f>
        <v>25</v>
      </c>
      <c r="D15" s="263" t="s">
        <v>0</v>
      </c>
      <c r="E15" s="264">
        <f>I5</f>
        <v>22</v>
      </c>
      <c r="F15" s="262">
        <f>K10</f>
        <v>9</v>
      </c>
      <c r="G15" s="263" t="s">
        <v>0</v>
      </c>
      <c r="H15" s="264">
        <f>I10</f>
        <v>25</v>
      </c>
      <c r="I15" s="320"/>
      <c r="J15" s="321"/>
      <c r="K15" s="322"/>
      <c r="L15" s="262">
        <f>AE12</f>
        <v>25</v>
      </c>
      <c r="M15" s="263" t="s">
        <v>0</v>
      </c>
      <c r="N15" s="264">
        <f>AC12</f>
        <v>17</v>
      </c>
      <c r="O15" s="283"/>
      <c r="P15" s="285"/>
      <c r="Q15" s="287"/>
      <c r="R15" s="288"/>
      <c r="S15" s="289"/>
      <c r="T15" s="290"/>
      <c r="U15" s="2"/>
      <c r="V15" s="69">
        <v>6</v>
      </c>
      <c r="W15" s="70" t="str">
        <f>B14</f>
        <v>Slezan Orlová</v>
      </c>
      <c r="X15" s="71" t="s">
        <v>6</v>
      </c>
      <c r="Y15" s="72" t="str">
        <f>B4</f>
        <v>TJ Šumperk</v>
      </c>
      <c r="Z15" s="36">
        <v>1</v>
      </c>
      <c r="AA15" s="35" t="s">
        <v>0</v>
      </c>
      <c r="AB15" s="37">
        <v>1</v>
      </c>
      <c r="AC15" s="36">
        <v>25</v>
      </c>
      <c r="AD15" s="35" t="s">
        <v>0</v>
      </c>
      <c r="AE15" s="37">
        <v>22</v>
      </c>
      <c r="AF15" s="36">
        <v>20</v>
      </c>
      <c r="AG15" s="35" t="s">
        <v>0</v>
      </c>
      <c r="AH15" s="37">
        <v>25</v>
      </c>
      <c r="AI15" s="36"/>
      <c r="AJ15" s="35" t="s">
        <v>0</v>
      </c>
      <c r="AK15" s="37"/>
      <c r="AL15" s="16">
        <f>AI15+AF15+AC15</f>
        <v>45</v>
      </c>
      <c r="AM15" s="17" t="s">
        <v>0</v>
      </c>
      <c r="AN15" s="18">
        <f t="shared" si="1"/>
        <v>47</v>
      </c>
      <c r="AO15" s="41"/>
      <c r="AP15" s="34"/>
      <c r="AQ15" s="39"/>
    </row>
    <row r="16" spans="2:43" ht="24.95" customHeight="1" thickBot="1" x14ac:dyDescent="0.35">
      <c r="B16" s="296"/>
      <c r="C16" s="266">
        <f>K6</f>
        <v>20</v>
      </c>
      <c r="D16" s="267" t="s">
        <v>0</v>
      </c>
      <c r="E16" s="268">
        <f>I6</f>
        <v>25</v>
      </c>
      <c r="F16" s="266">
        <f>K11</f>
        <v>9</v>
      </c>
      <c r="G16" s="267" t="s">
        <v>0</v>
      </c>
      <c r="H16" s="268">
        <f>I11</f>
        <v>25</v>
      </c>
      <c r="I16" s="320"/>
      <c r="J16" s="321"/>
      <c r="K16" s="322"/>
      <c r="L16" s="266">
        <f>AH12</f>
        <v>25</v>
      </c>
      <c r="M16" s="267" t="s">
        <v>0</v>
      </c>
      <c r="N16" s="268">
        <f>AF12</f>
        <v>20</v>
      </c>
      <c r="O16" s="283"/>
      <c r="P16" s="285"/>
      <c r="Q16" s="287"/>
      <c r="R16" s="288"/>
      <c r="S16" s="289"/>
      <c r="T16" s="290"/>
      <c r="U16" s="2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7"/>
      <c r="AM16" s="307"/>
      <c r="AN16" s="307"/>
      <c r="AP16" s="85"/>
    </row>
    <row r="17" spans="1:42" ht="24.95" customHeight="1" thickBot="1" x14ac:dyDescent="0.3">
      <c r="B17" s="296"/>
      <c r="C17" s="256">
        <f>K7</f>
        <v>0</v>
      </c>
      <c r="D17" s="257" t="s">
        <v>0</v>
      </c>
      <c r="E17" s="258">
        <f>I7</f>
        <v>0</v>
      </c>
      <c r="F17" s="256">
        <f>K12</f>
        <v>0</v>
      </c>
      <c r="G17" s="257" t="s">
        <v>0</v>
      </c>
      <c r="H17" s="258">
        <f>I12</f>
        <v>0</v>
      </c>
      <c r="I17" s="320"/>
      <c r="J17" s="321"/>
      <c r="K17" s="322"/>
      <c r="L17" s="256">
        <f>AK12</f>
        <v>0</v>
      </c>
      <c r="M17" s="257" t="s">
        <v>0</v>
      </c>
      <c r="N17" s="258">
        <f>AI12</f>
        <v>0</v>
      </c>
      <c r="O17" s="283">
        <f>L18+F18+C18</f>
        <v>113</v>
      </c>
      <c r="P17" s="285" t="s">
        <v>0</v>
      </c>
      <c r="Q17" s="287">
        <f>N18+H18+E18</f>
        <v>134</v>
      </c>
      <c r="R17" s="288"/>
      <c r="S17" s="289"/>
      <c r="T17" s="290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5"/>
      <c r="AM17" s="55"/>
      <c r="AN17" s="55"/>
      <c r="AO17" s="21"/>
    </row>
    <row r="18" spans="1:42" ht="24.95" customHeight="1" thickBot="1" x14ac:dyDescent="0.3">
      <c r="B18" s="295"/>
      <c r="C18" s="269">
        <f>SUM(C15:C17)</f>
        <v>45</v>
      </c>
      <c r="D18" s="270" t="s">
        <v>0</v>
      </c>
      <c r="E18" s="271">
        <f>SUM(E15:E17)</f>
        <v>47</v>
      </c>
      <c r="F18" s="269">
        <f>SUM(F15:F17)</f>
        <v>18</v>
      </c>
      <c r="G18" s="270" t="s">
        <v>0</v>
      </c>
      <c r="H18" s="271">
        <f>SUM(H15:H17)</f>
        <v>50</v>
      </c>
      <c r="I18" s="323"/>
      <c r="J18" s="324"/>
      <c r="K18" s="325"/>
      <c r="L18" s="269">
        <f>SUM(L15:L17)</f>
        <v>50</v>
      </c>
      <c r="M18" s="270" t="s">
        <v>0</v>
      </c>
      <c r="N18" s="271">
        <f>SUM(N15:N17)</f>
        <v>37</v>
      </c>
      <c r="O18" s="291"/>
      <c r="P18" s="292"/>
      <c r="Q18" s="293"/>
      <c r="R18" s="288"/>
      <c r="S18" s="289"/>
      <c r="T18" s="290"/>
      <c r="U18" s="2"/>
      <c r="AL18" s="56"/>
      <c r="AM18" s="56"/>
      <c r="AN18" s="56"/>
    </row>
    <row r="19" spans="1:42" ht="24.95" customHeight="1" thickBot="1" x14ac:dyDescent="0.3">
      <c r="B19" s="294" t="str">
        <f>U18Z!B7</f>
        <v>TJ Sokol Vratimov</v>
      </c>
      <c r="C19" s="259">
        <f>N4</f>
        <v>0</v>
      </c>
      <c r="D19" s="260" t="s">
        <v>0</v>
      </c>
      <c r="E19" s="261">
        <f>L4</f>
        <v>2</v>
      </c>
      <c r="F19" s="259">
        <f>N9</f>
        <v>0</v>
      </c>
      <c r="G19" s="260" t="s">
        <v>0</v>
      </c>
      <c r="H19" s="261">
        <f>L9</f>
        <v>2</v>
      </c>
      <c r="I19" s="259">
        <f>N14</f>
        <v>0</v>
      </c>
      <c r="J19" s="260" t="s">
        <v>0</v>
      </c>
      <c r="K19" s="261">
        <f>L14</f>
        <v>2</v>
      </c>
      <c r="L19" s="317"/>
      <c r="M19" s="318"/>
      <c r="N19" s="319"/>
      <c r="O19" s="282">
        <f>I19+F19+C19</f>
        <v>0</v>
      </c>
      <c r="P19" s="284" t="s">
        <v>0</v>
      </c>
      <c r="Q19" s="286">
        <f>K19+H19+E19</f>
        <v>6</v>
      </c>
      <c r="R19" s="288">
        <f>O19</f>
        <v>0</v>
      </c>
      <c r="S19" s="289">
        <f>O22/Q22</f>
        <v>0.71333333333333337</v>
      </c>
      <c r="T19" s="290">
        <v>4</v>
      </c>
      <c r="U19" s="2"/>
      <c r="AL19" s="56"/>
      <c r="AM19" s="56"/>
      <c r="AN19" s="56"/>
    </row>
    <row r="20" spans="1:42" ht="24.95" customHeight="1" thickBot="1" x14ac:dyDescent="0.3">
      <c r="B20" s="296"/>
      <c r="C20" s="262">
        <f>N5</f>
        <v>17</v>
      </c>
      <c r="D20" s="263" t="s">
        <v>0</v>
      </c>
      <c r="E20" s="264">
        <f>L5</f>
        <v>25</v>
      </c>
      <c r="F20" s="262">
        <f>N10</f>
        <v>17</v>
      </c>
      <c r="G20" s="263" t="s">
        <v>0</v>
      </c>
      <c r="H20" s="264">
        <f>L10</f>
        <v>25</v>
      </c>
      <c r="I20" s="262">
        <f>N15</f>
        <v>17</v>
      </c>
      <c r="J20" s="263" t="s">
        <v>0</v>
      </c>
      <c r="K20" s="264">
        <f>L15</f>
        <v>25</v>
      </c>
      <c r="L20" s="320"/>
      <c r="M20" s="321"/>
      <c r="N20" s="322"/>
      <c r="O20" s="283"/>
      <c r="P20" s="285"/>
      <c r="Q20" s="287"/>
      <c r="R20" s="288"/>
      <c r="S20" s="289"/>
      <c r="T20" s="290"/>
      <c r="U20" s="2"/>
      <c r="AL20" s="56"/>
      <c r="AM20" s="56"/>
      <c r="AN20" s="56"/>
    </row>
    <row r="21" spans="1:42" ht="24.95" customHeight="1" thickBot="1" x14ac:dyDescent="0.3">
      <c r="B21" s="296"/>
      <c r="C21" s="266">
        <f>N6</f>
        <v>24</v>
      </c>
      <c r="D21" s="267" t="s">
        <v>0</v>
      </c>
      <c r="E21" s="268">
        <f>L6</f>
        <v>25</v>
      </c>
      <c r="F21" s="266">
        <f>N11</f>
        <v>12</v>
      </c>
      <c r="G21" s="267" t="s">
        <v>0</v>
      </c>
      <c r="H21" s="268">
        <f>L11</f>
        <v>25</v>
      </c>
      <c r="I21" s="266">
        <f>N16</f>
        <v>20</v>
      </c>
      <c r="J21" s="267" t="s">
        <v>0</v>
      </c>
      <c r="K21" s="268">
        <f>L16</f>
        <v>25</v>
      </c>
      <c r="L21" s="320"/>
      <c r="M21" s="321"/>
      <c r="N21" s="322"/>
      <c r="O21" s="283"/>
      <c r="P21" s="285"/>
      <c r="Q21" s="287"/>
      <c r="R21" s="288"/>
      <c r="S21" s="289"/>
      <c r="T21" s="290"/>
      <c r="U21" s="2"/>
      <c r="AL21" s="56"/>
      <c r="AM21" s="56"/>
      <c r="AN21" s="56"/>
    </row>
    <row r="22" spans="1:42" ht="24.95" customHeight="1" thickBot="1" x14ac:dyDescent="0.3">
      <c r="B22" s="296"/>
      <c r="C22" s="256">
        <f>N7</f>
        <v>0</v>
      </c>
      <c r="D22" s="257" t="s">
        <v>0</v>
      </c>
      <c r="E22" s="258">
        <f>L7</f>
        <v>0</v>
      </c>
      <c r="F22" s="256">
        <f>N12</f>
        <v>0</v>
      </c>
      <c r="G22" s="257" t="s">
        <v>0</v>
      </c>
      <c r="H22" s="258">
        <f>L12</f>
        <v>0</v>
      </c>
      <c r="I22" s="256">
        <f>N17</f>
        <v>0</v>
      </c>
      <c r="J22" s="257" t="s">
        <v>0</v>
      </c>
      <c r="K22" s="258">
        <f>L17</f>
        <v>0</v>
      </c>
      <c r="L22" s="320"/>
      <c r="M22" s="321"/>
      <c r="N22" s="322"/>
      <c r="O22" s="283">
        <f>I23+F23+C23</f>
        <v>107</v>
      </c>
      <c r="P22" s="285" t="s">
        <v>0</v>
      </c>
      <c r="Q22" s="287">
        <f>K23+H23+E23</f>
        <v>150</v>
      </c>
      <c r="R22" s="288"/>
      <c r="S22" s="289"/>
      <c r="T22" s="290"/>
      <c r="U22" s="2"/>
      <c r="AL22" s="56"/>
      <c r="AM22" s="56"/>
      <c r="AN22" s="56"/>
    </row>
    <row r="23" spans="1:42" ht="24.95" customHeight="1" thickBot="1" x14ac:dyDescent="0.3">
      <c r="B23" s="295"/>
      <c r="C23" s="269">
        <f>SUM(C20:C22)</f>
        <v>41</v>
      </c>
      <c r="D23" s="270" t="s">
        <v>0</v>
      </c>
      <c r="E23" s="271">
        <f>SUM(E20:E22)</f>
        <v>50</v>
      </c>
      <c r="F23" s="269">
        <f>SUM(F20:F22)</f>
        <v>29</v>
      </c>
      <c r="G23" s="270" t="s">
        <v>0</v>
      </c>
      <c r="H23" s="271">
        <f>SUM(H20:H22)</f>
        <v>50</v>
      </c>
      <c r="I23" s="269">
        <f>SUM(I20:I22)</f>
        <v>37</v>
      </c>
      <c r="J23" s="270" t="s">
        <v>0</v>
      </c>
      <c r="K23" s="271">
        <f>SUM(K20:K22)</f>
        <v>50</v>
      </c>
      <c r="L23" s="323"/>
      <c r="M23" s="324"/>
      <c r="N23" s="325"/>
      <c r="O23" s="291"/>
      <c r="P23" s="292"/>
      <c r="Q23" s="293"/>
      <c r="R23" s="288"/>
      <c r="S23" s="289"/>
      <c r="T23" s="290"/>
      <c r="U23" s="2"/>
      <c r="AL23" s="56"/>
      <c r="AM23" s="56"/>
      <c r="AN23" s="56"/>
    </row>
    <row r="24" spans="1:42" ht="24.9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56"/>
      <c r="AM24" s="56"/>
      <c r="AN24" s="56"/>
    </row>
    <row r="25" spans="1:42" ht="24.95" customHeight="1" thickBot="1" x14ac:dyDescent="0.45">
      <c r="A25" s="2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56"/>
      <c r="AM25" s="56"/>
      <c r="AN25" s="56"/>
      <c r="AO25" s="20"/>
      <c r="AP25">
        <v>1</v>
      </c>
    </row>
    <row r="26" spans="1:42" ht="24.95" customHeight="1" thickBot="1" x14ac:dyDescent="0.3">
      <c r="A26" s="25"/>
      <c r="B26" s="329" t="s">
        <v>96</v>
      </c>
      <c r="C26" s="331" t="str">
        <f>B28</f>
        <v>SVK Nový Jičín</v>
      </c>
      <c r="D26" s="284"/>
      <c r="E26" s="284"/>
      <c r="F26" s="284" t="str">
        <f>B33</f>
        <v xml:space="preserve">VAM Havířov </v>
      </c>
      <c r="G26" s="284"/>
      <c r="H26" s="284"/>
      <c r="I26" s="284" t="str">
        <f>B38</f>
        <v>Volejbal Vyškov</v>
      </c>
      <c r="J26" s="284"/>
      <c r="K26" s="284"/>
      <c r="L26" s="284">
        <f>B43</f>
        <v>0</v>
      </c>
      <c r="M26" s="284"/>
      <c r="N26" s="284"/>
      <c r="O26" s="282" t="s">
        <v>1</v>
      </c>
      <c r="P26" s="284"/>
      <c r="Q26" s="286"/>
      <c r="R26" s="294" t="s">
        <v>3</v>
      </c>
      <c r="S26" s="289" t="s">
        <v>4</v>
      </c>
      <c r="T26" s="289" t="s">
        <v>5</v>
      </c>
      <c r="U26" s="2"/>
    </row>
    <row r="27" spans="1:42" ht="35.25" customHeight="1" thickBot="1" x14ac:dyDescent="0.3">
      <c r="A27" s="25"/>
      <c r="B27" s="330"/>
      <c r="C27" s="33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326" t="s">
        <v>2</v>
      </c>
      <c r="P27" s="327"/>
      <c r="Q27" s="328"/>
      <c r="R27" s="295"/>
      <c r="S27" s="289"/>
      <c r="T27" s="289"/>
      <c r="U27" s="2"/>
    </row>
    <row r="28" spans="1:42" ht="24.95" customHeight="1" thickBot="1" x14ac:dyDescent="0.3">
      <c r="A28" s="25"/>
      <c r="B28" s="294" t="str">
        <f>U18Z!B12</f>
        <v>SVK Nový Jičín</v>
      </c>
      <c r="C28" s="297"/>
      <c r="D28" s="298"/>
      <c r="E28" s="299"/>
      <c r="F28" s="259">
        <f>Z37</f>
        <v>2</v>
      </c>
      <c r="G28" s="260" t="s">
        <v>0</v>
      </c>
      <c r="H28" s="261">
        <f>AB37</f>
        <v>0</v>
      </c>
      <c r="I28" s="259">
        <f>AB39</f>
        <v>0</v>
      </c>
      <c r="J28" s="260" t="s">
        <v>0</v>
      </c>
      <c r="K28" s="261">
        <f>Z39</f>
        <v>2</v>
      </c>
      <c r="L28" s="259">
        <f>Z34</f>
        <v>0</v>
      </c>
      <c r="M28" s="260" t="s">
        <v>0</v>
      </c>
      <c r="N28" s="261">
        <f>AB34</f>
        <v>0</v>
      </c>
      <c r="O28" s="282">
        <f>F28+I28+L28</f>
        <v>2</v>
      </c>
      <c r="P28" s="284" t="s">
        <v>0</v>
      </c>
      <c r="Q28" s="286">
        <f>H28+K28+N28</f>
        <v>2</v>
      </c>
      <c r="R28" s="288">
        <f>O28</f>
        <v>2</v>
      </c>
      <c r="S28" s="289">
        <f>O31/Q31</f>
        <v>1.0229885057471264</v>
      </c>
      <c r="T28" s="290">
        <v>2</v>
      </c>
      <c r="U28" s="2"/>
    </row>
    <row r="29" spans="1:42" ht="24.95" customHeight="1" thickBot="1" x14ac:dyDescent="0.3">
      <c r="A29" s="25"/>
      <c r="B29" s="296"/>
      <c r="C29" s="300"/>
      <c r="D29" s="301"/>
      <c r="E29" s="302"/>
      <c r="F29" s="262">
        <f>AC37</f>
        <v>25</v>
      </c>
      <c r="G29" s="263" t="s">
        <v>0</v>
      </c>
      <c r="H29" s="264">
        <f>AE37</f>
        <v>24</v>
      </c>
      <c r="I29" s="262">
        <f>AE39</f>
        <v>21</v>
      </c>
      <c r="J29" s="265" t="s">
        <v>0</v>
      </c>
      <c r="K29" s="264">
        <f>AC39</f>
        <v>25</v>
      </c>
      <c r="L29" s="262">
        <f>AC34</f>
        <v>0</v>
      </c>
      <c r="M29" s="263" t="s">
        <v>0</v>
      </c>
      <c r="N29" s="264">
        <f>AE34</f>
        <v>0</v>
      </c>
      <c r="O29" s="283"/>
      <c r="P29" s="285"/>
      <c r="Q29" s="287"/>
      <c r="R29" s="288"/>
      <c r="S29" s="289"/>
      <c r="T29" s="290"/>
      <c r="U29" s="2"/>
    </row>
    <row r="30" spans="1:42" ht="24.95" customHeight="1" thickBot="1" x14ac:dyDescent="0.3">
      <c r="A30" s="25"/>
      <c r="B30" s="296"/>
      <c r="C30" s="300"/>
      <c r="D30" s="301"/>
      <c r="E30" s="302"/>
      <c r="F30" s="266">
        <f>AF37</f>
        <v>25</v>
      </c>
      <c r="G30" s="267" t="s">
        <v>0</v>
      </c>
      <c r="H30" s="268">
        <f>AH37</f>
        <v>13</v>
      </c>
      <c r="I30" s="266">
        <f>AH39</f>
        <v>18</v>
      </c>
      <c r="J30" s="257" t="s">
        <v>0</v>
      </c>
      <c r="K30" s="268">
        <f>AF39</f>
        <v>25</v>
      </c>
      <c r="L30" s="266">
        <f>AF34</f>
        <v>0</v>
      </c>
      <c r="M30" s="267" t="s">
        <v>0</v>
      </c>
      <c r="N30" s="268">
        <f>AH34</f>
        <v>0</v>
      </c>
      <c r="O30" s="283"/>
      <c r="P30" s="285"/>
      <c r="Q30" s="287"/>
      <c r="R30" s="288"/>
      <c r="S30" s="289"/>
      <c r="T30" s="290"/>
      <c r="U30" s="2"/>
    </row>
    <row r="31" spans="1:42" ht="24.95" customHeight="1" thickBot="1" x14ac:dyDescent="0.3">
      <c r="A31" s="25"/>
      <c r="B31" s="296"/>
      <c r="C31" s="300"/>
      <c r="D31" s="301"/>
      <c r="E31" s="302"/>
      <c r="F31" s="256">
        <f>AI37</f>
        <v>0</v>
      </c>
      <c r="G31" s="257" t="s">
        <v>0</v>
      </c>
      <c r="H31" s="258">
        <f>AK37</f>
        <v>0</v>
      </c>
      <c r="I31" s="256">
        <f>AK39</f>
        <v>0</v>
      </c>
      <c r="J31" s="257" t="s">
        <v>0</v>
      </c>
      <c r="K31" s="258">
        <f>AI39</f>
        <v>0</v>
      </c>
      <c r="L31" s="256">
        <f>AI34</f>
        <v>0</v>
      </c>
      <c r="M31" s="257" t="s">
        <v>0</v>
      </c>
      <c r="N31" s="258">
        <f>AK34</f>
        <v>0</v>
      </c>
      <c r="O31" s="283">
        <f>F32+I32+L32</f>
        <v>89</v>
      </c>
      <c r="P31" s="285" t="s">
        <v>0</v>
      </c>
      <c r="Q31" s="287">
        <f>H32+K32+N32</f>
        <v>87</v>
      </c>
      <c r="R31" s="288"/>
      <c r="S31" s="289"/>
      <c r="T31" s="290"/>
      <c r="U31" s="2"/>
    </row>
    <row r="32" spans="1:42" ht="24.95" customHeight="1" thickBot="1" x14ac:dyDescent="0.3">
      <c r="A32" s="25"/>
      <c r="B32" s="295"/>
      <c r="C32" s="303"/>
      <c r="D32" s="304"/>
      <c r="E32" s="305"/>
      <c r="F32" s="269">
        <f>SUM(F29:F31)</f>
        <v>50</v>
      </c>
      <c r="G32" s="270" t="s">
        <v>0</v>
      </c>
      <c r="H32" s="271">
        <f>SUM(H29:H31)</f>
        <v>37</v>
      </c>
      <c r="I32" s="269">
        <f>SUM(I29:I31)</f>
        <v>39</v>
      </c>
      <c r="J32" s="270" t="s">
        <v>0</v>
      </c>
      <c r="K32" s="271">
        <f>SUM(K29:K31)</f>
        <v>50</v>
      </c>
      <c r="L32" s="269">
        <f>SUM(L29:L31)</f>
        <v>0</v>
      </c>
      <c r="M32" s="270" t="s">
        <v>0</v>
      </c>
      <c r="N32" s="271">
        <f>SUM(N29:N31)</f>
        <v>0</v>
      </c>
      <c r="O32" s="291"/>
      <c r="P32" s="292"/>
      <c r="Q32" s="293"/>
      <c r="R32" s="288"/>
      <c r="S32" s="289"/>
      <c r="T32" s="290"/>
      <c r="U32" s="2"/>
    </row>
    <row r="33" spans="1:45" ht="24.95" customHeight="1" thickBot="1" x14ac:dyDescent="0.4">
      <c r="A33" s="25"/>
      <c r="B33" s="294" t="str">
        <f>U18Z!B13</f>
        <v xml:space="preserve">VAM Havířov </v>
      </c>
      <c r="C33" s="259">
        <f>H28</f>
        <v>0</v>
      </c>
      <c r="D33" s="260" t="s">
        <v>0</v>
      </c>
      <c r="E33" s="261">
        <f>F28</f>
        <v>2</v>
      </c>
      <c r="F33" s="297"/>
      <c r="G33" s="298"/>
      <c r="H33" s="299"/>
      <c r="I33" s="259">
        <f>Z35</f>
        <v>1</v>
      </c>
      <c r="J33" s="260" t="s">
        <v>0</v>
      </c>
      <c r="K33" s="261">
        <f>AB35</f>
        <v>1</v>
      </c>
      <c r="L33" s="259">
        <f>Z38</f>
        <v>0</v>
      </c>
      <c r="M33" s="260" t="s">
        <v>0</v>
      </c>
      <c r="N33" s="261">
        <f>AB38</f>
        <v>0</v>
      </c>
      <c r="O33" s="282">
        <f>L33+I33+C33</f>
        <v>1</v>
      </c>
      <c r="P33" s="284" t="s">
        <v>0</v>
      </c>
      <c r="Q33" s="286">
        <f>N33+K33+E33</f>
        <v>3</v>
      </c>
      <c r="R33" s="288">
        <f>O33</f>
        <v>1</v>
      </c>
      <c r="S33" s="289">
        <f>O36/Q36</f>
        <v>0.75510204081632648</v>
      </c>
      <c r="T33" s="290">
        <v>3</v>
      </c>
      <c r="U33" s="2"/>
      <c r="V33" s="74" t="s">
        <v>40</v>
      </c>
      <c r="W33" s="313" t="s">
        <v>38</v>
      </c>
      <c r="X33" s="313"/>
      <c r="Y33" s="313"/>
      <c r="Z33" s="308" t="s">
        <v>1</v>
      </c>
      <c r="AA33" s="309"/>
      <c r="AB33" s="310"/>
      <c r="AC33" s="308" t="s">
        <v>7</v>
      </c>
      <c r="AD33" s="309"/>
      <c r="AE33" s="310"/>
      <c r="AF33" s="308" t="s">
        <v>8</v>
      </c>
      <c r="AG33" s="309"/>
      <c r="AH33" s="310"/>
      <c r="AI33" s="308" t="s">
        <v>9</v>
      </c>
      <c r="AJ33" s="309"/>
      <c r="AK33" s="310"/>
      <c r="AL33" s="311" t="s">
        <v>2</v>
      </c>
      <c r="AM33" s="309"/>
      <c r="AN33" s="312"/>
      <c r="AO33" s="57" t="s">
        <v>41</v>
      </c>
      <c r="AP33" s="58" t="s">
        <v>13</v>
      </c>
      <c r="AQ33" s="59" t="s">
        <v>35</v>
      </c>
    </row>
    <row r="34" spans="1:45" ht="24.95" customHeight="1" thickBot="1" x14ac:dyDescent="0.4">
      <c r="A34" s="25"/>
      <c r="B34" s="296"/>
      <c r="C34" s="262">
        <f>H29</f>
        <v>24</v>
      </c>
      <c r="D34" s="263" t="s">
        <v>0</v>
      </c>
      <c r="E34" s="264">
        <f>F29</f>
        <v>25</v>
      </c>
      <c r="F34" s="300"/>
      <c r="G34" s="301"/>
      <c r="H34" s="302"/>
      <c r="I34" s="262">
        <f>AC35</f>
        <v>12</v>
      </c>
      <c r="J34" s="265" t="s">
        <v>0</v>
      </c>
      <c r="K34" s="264">
        <f>AE35</f>
        <v>25</v>
      </c>
      <c r="L34" s="262">
        <f>AC38</f>
        <v>0</v>
      </c>
      <c r="M34" s="263" t="s">
        <v>0</v>
      </c>
      <c r="N34" s="264">
        <f>AE38</f>
        <v>0</v>
      </c>
      <c r="O34" s="283"/>
      <c r="P34" s="285"/>
      <c r="Q34" s="287"/>
      <c r="R34" s="288"/>
      <c r="S34" s="289"/>
      <c r="T34" s="290"/>
      <c r="U34" s="2"/>
      <c r="V34" s="61">
        <v>1</v>
      </c>
      <c r="W34" s="62" t="s">
        <v>128</v>
      </c>
      <c r="X34" s="63" t="s">
        <v>6</v>
      </c>
      <c r="Y34" s="64">
        <f>B43</f>
        <v>0</v>
      </c>
      <c r="Z34" s="27"/>
      <c r="AA34" s="26" t="s">
        <v>0</v>
      </c>
      <c r="AB34" s="28"/>
      <c r="AC34" s="27"/>
      <c r="AD34" s="26" t="s">
        <v>0</v>
      </c>
      <c r="AE34" s="28"/>
      <c r="AF34" s="27"/>
      <c r="AG34" s="26" t="s">
        <v>0</v>
      </c>
      <c r="AH34" s="28"/>
      <c r="AI34" s="27"/>
      <c r="AJ34" s="26" t="s">
        <v>0</v>
      </c>
      <c r="AK34" s="28"/>
      <c r="AL34" s="13">
        <f>AI34+AF34+AC34</f>
        <v>0</v>
      </c>
      <c r="AM34" s="11" t="s">
        <v>0</v>
      </c>
      <c r="AN34" s="12">
        <f>AK34+AH34+AE34</f>
        <v>0</v>
      </c>
      <c r="AO34" s="83"/>
      <c r="AP34" s="29"/>
      <c r="AQ34" s="40"/>
    </row>
    <row r="35" spans="1:45" ht="24.95" customHeight="1" thickBot="1" x14ac:dyDescent="0.4">
      <c r="A35" s="25"/>
      <c r="B35" s="296"/>
      <c r="C35" s="266">
        <f>H30</f>
        <v>13</v>
      </c>
      <c r="D35" s="267" t="s">
        <v>0</v>
      </c>
      <c r="E35" s="268">
        <f>F30</f>
        <v>25</v>
      </c>
      <c r="F35" s="300"/>
      <c r="G35" s="301"/>
      <c r="H35" s="302"/>
      <c r="I35" s="266">
        <f>AF35</f>
        <v>25</v>
      </c>
      <c r="J35" s="267" t="s">
        <v>0</v>
      </c>
      <c r="K35" s="268">
        <f>AH35</f>
        <v>23</v>
      </c>
      <c r="L35" s="266">
        <f>AF38</f>
        <v>0</v>
      </c>
      <c r="M35" s="267" t="s">
        <v>0</v>
      </c>
      <c r="N35" s="268">
        <f>AH38</f>
        <v>0</v>
      </c>
      <c r="O35" s="283"/>
      <c r="P35" s="285"/>
      <c r="Q35" s="287"/>
      <c r="R35" s="288"/>
      <c r="S35" s="289"/>
      <c r="T35" s="290"/>
      <c r="U35" s="2"/>
      <c r="V35" s="65">
        <v>2</v>
      </c>
      <c r="W35" s="66" t="str">
        <f>B33</f>
        <v xml:space="preserve">VAM Havířov </v>
      </c>
      <c r="X35" s="67" t="s">
        <v>6</v>
      </c>
      <c r="Y35" s="68" t="str">
        <f>B38</f>
        <v>Volejbal Vyškov</v>
      </c>
      <c r="Z35" s="32">
        <v>1</v>
      </c>
      <c r="AA35" s="31" t="s">
        <v>0</v>
      </c>
      <c r="AB35" s="33">
        <v>1</v>
      </c>
      <c r="AC35" s="32">
        <v>12</v>
      </c>
      <c r="AD35" s="31" t="s">
        <v>0</v>
      </c>
      <c r="AE35" s="33">
        <v>25</v>
      </c>
      <c r="AF35" s="32">
        <v>25</v>
      </c>
      <c r="AG35" s="31" t="s">
        <v>0</v>
      </c>
      <c r="AH35" s="33">
        <v>23</v>
      </c>
      <c r="AI35" s="32"/>
      <c r="AJ35" s="31" t="s">
        <v>0</v>
      </c>
      <c r="AK35" s="33"/>
      <c r="AL35" s="14">
        <f t="shared" ref="AL35:AL38" si="2">AI35+AF35+AC35</f>
        <v>37</v>
      </c>
      <c r="AM35" s="25" t="s">
        <v>0</v>
      </c>
      <c r="AN35" s="24">
        <f t="shared" ref="AN35:AN39" si="3">AK35+AH35+AE35</f>
        <v>48</v>
      </c>
      <c r="AO35" s="84"/>
      <c r="AP35" s="75"/>
      <c r="AQ35" s="38"/>
    </row>
    <row r="36" spans="1:45" ht="24.95" customHeight="1" thickBot="1" x14ac:dyDescent="0.4">
      <c r="A36" s="25"/>
      <c r="B36" s="296"/>
      <c r="C36" s="256">
        <f>H31</f>
        <v>0</v>
      </c>
      <c r="D36" s="257" t="s">
        <v>0</v>
      </c>
      <c r="E36" s="258">
        <f>F31</f>
        <v>0</v>
      </c>
      <c r="F36" s="300"/>
      <c r="G36" s="301"/>
      <c r="H36" s="302"/>
      <c r="I36" s="256">
        <f>AI35</f>
        <v>0</v>
      </c>
      <c r="J36" s="265" t="s">
        <v>0</v>
      </c>
      <c r="K36" s="258">
        <f>AK35</f>
        <v>0</v>
      </c>
      <c r="L36" s="256">
        <f>AI38</f>
        <v>0</v>
      </c>
      <c r="M36" s="257" t="s">
        <v>0</v>
      </c>
      <c r="N36" s="258">
        <f>AK38</f>
        <v>0</v>
      </c>
      <c r="O36" s="283">
        <f>L37+I37+C37</f>
        <v>74</v>
      </c>
      <c r="P36" s="285" t="s">
        <v>0</v>
      </c>
      <c r="Q36" s="287">
        <f>N37+K37+E37</f>
        <v>98</v>
      </c>
      <c r="R36" s="288"/>
      <c r="S36" s="289"/>
      <c r="T36" s="290"/>
      <c r="U36" s="2"/>
      <c r="V36" s="65">
        <v>3</v>
      </c>
      <c r="W36" s="66">
        <f>B43</f>
        <v>0</v>
      </c>
      <c r="X36" s="67" t="s">
        <v>6</v>
      </c>
      <c r="Y36" s="68" t="str">
        <f>B38</f>
        <v>Volejbal Vyškov</v>
      </c>
      <c r="Z36" s="32"/>
      <c r="AA36" s="31" t="s">
        <v>0</v>
      </c>
      <c r="AB36" s="33"/>
      <c r="AC36" s="32"/>
      <c r="AD36" s="31" t="s">
        <v>0</v>
      </c>
      <c r="AE36" s="33"/>
      <c r="AF36" s="32"/>
      <c r="AG36" s="31" t="s">
        <v>0</v>
      </c>
      <c r="AH36" s="33"/>
      <c r="AI36" s="32"/>
      <c r="AJ36" s="31" t="s">
        <v>0</v>
      </c>
      <c r="AK36" s="33"/>
      <c r="AL36" s="14">
        <f t="shared" si="2"/>
        <v>0</v>
      </c>
      <c r="AM36" s="25" t="s">
        <v>0</v>
      </c>
      <c r="AN36" s="24">
        <f t="shared" si="3"/>
        <v>0</v>
      </c>
      <c r="AO36" s="84"/>
      <c r="AP36" s="75"/>
      <c r="AQ36" s="38"/>
    </row>
    <row r="37" spans="1:45" ht="24.95" customHeight="1" thickBot="1" x14ac:dyDescent="0.4">
      <c r="A37" s="25"/>
      <c r="B37" s="295"/>
      <c r="C37" s="269">
        <f>SUM(C34:C36)</f>
        <v>37</v>
      </c>
      <c r="D37" s="270" t="s">
        <v>0</v>
      </c>
      <c r="E37" s="271">
        <f>SUM(E34:E36)</f>
        <v>50</v>
      </c>
      <c r="F37" s="303"/>
      <c r="G37" s="304"/>
      <c r="H37" s="305"/>
      <c r="I37" s="269">
        <f>SUM(I34:I36)</f>
        <v>37</v>
      </c>
      <c r="J37" s="270" t="s">
        <v>0</v>
      </c>
      <c r="K37" s="271">
        <f>SUM(K34:K36)</f>
        <v>48</v>
      </c>
      <c r="L37" s="269">
        <f>SUM(L34:L36)</f>
        <v>0</v>
      </c>
      <c r="M37" s="270" t="s">
        <v>0</v>
      </c>
      <c r="N37" s="271">
        <f>SUM(N34:N36)</f>
        <v>0</v>
      </c>
      <c r="O37" s="291"/>
      <c r="P37" s="292"/>
      <c r="Q37" s="293"/>
      <c r="R37" s="288"/>
      <c r="S37" s="289"/>
      <c r="T37" s="290"/>
      <c r="U37" s="2"/>
      <c r="V37" s="65">
        <v>4</v>
      </c>
      <c r="W37" s="66" t="str">
        <f>B28</f>
        <v>SVK Nový Jičín</v>
      </c>
      <c r="X37" s="67" t="s">
        <v>6</v>
      </c>
      <c r="Y37" s="68" t="str">
        <f>B33</f>
        <v xml:space="preserve">VAM Havířov </v>
      </c>
      <c r="Z37" s="32">
        <v>2</v>
      </c>
      <c r="AA37" s="31" t="s">
        <v>0</v>
      </c>
      <c r="AB37" s="33">
        <v>0</v>
      </c>
      <c r="AC37" s="32">
        <v>25</v>
      </c>
      <c r="AD37" s="31" t="s">
        <v>0</v>
      </c>
      <c r="AE37" s="33">
        <v>24</v>
      </c>
      <c r="AF37" s="32">
        <v>25</v>
      </c>
      <c r="AG37" s="31" t="s">
        <v>0</v>
      </c>
      <c r="AH37" s="33">
        <v>13</v>
      </c>
      <c r="AI37" s="32"/>
      <c r="AJ37" s="31" t="s">
        <v>0</v>
      </c>
      <c r="AK37" s="33"/>
      <c r="AL37" s="14">
        <f t="shared" si="2"/>
        <v>50</v>
      </c>
      <c r="AM37" s="25" t="s">
        <v>0</v>
      </c>
      <c r="AN37" s="24">
        <f t="shared" si="3"/>
        <v>37</v>
      </c>
      <c r="AO37" s="84"/>
      <c r="AP37" s="75"/>
      <c r="AQ37" s="38"/>
    </row>
    <row r="38" spans="1:45" ht="24.95" customHeight="1" thickBot="1" x14ac:dyDescent="0.4">
      <c r="A38" s="25"/>
      <c r="B38" s="294" t="str">
        <f>U18Z!B14</f>
        <v>Volejbal Vyškov</v>
      </c>
      <c r="C38" s="259">
        <f>K28</f>
        <v>2</v>
      </c>
      <c r="D38" s="260" t="s">
        <v>0</v>
      </c>
      <c r="E38" s="261">
        <f>I28</f>
        <v>0</v>
      </c>
      <c r="F38" s="259">
        <f>K33</f>
        <v>1</v>
      </c>
      <c r="G38" s="260" t="s">
        <v>0</v>
      </c>
      <c r="H38" s="261">
        <f>I33</f>
        <v>1</v>
      </c>
      <c r="I38" s="297"/>
      <c r="J38" s="298"/>
      <c r="K38" s="299"/>
      <c r="L38" s="259">
        <f>AB36</f>
        <v>0</v>
      </c>
      <c r="M38" s="260" t="s">
        <v>0</v>
      </c>
      <c r="N38" s="261">
        <f>Z36</f>
        <v>0</v>
      </c>
      <c r="O38" s="282">
        <f>L38+F38+C38</f>
        <v>3</v>
      </c>
      <c r="P38" s="284" t="s">
        <v>0</v>
      </c>
      <c r="Q38" s="286">
        <f>N38+H38+E38</f>
        <v>1</v>
      </c>
      <c r="R38" s="288">
        <f>O38</f>
        <v>3</v>
      </c>
      <c r="S38" s="289">
        <f>O41/Q41</f>
        <v>1.2894736842105263</v>
      </c>
      <c r="T38" s="290">
        <v>1</v>
      </c>
      <c r="U38" s="2"/>
      <c r="V38" s="65">
        <v>5</v>
      </c>
      <c r="W38" s="66" t="str">
        <f>B33</f>
        <v xml:space="preserve">VAM Havířov </v>
      </c>
      <c r="X38" s="67" t="s">
        <v>6</v>
      </c>
      <c r="Y38" s="68">
        <f>B43</f>
        <v>0</v>
      </c>
      <c r="Z38" s="32"/>
      <c r="AA38" s="31" t="s">
        <v>0</v>
      </c>
      <c r="AB38" s="33"/>
      <c r="AC38" s="32"/>
      <c r="AD38" s="31" t="s">
        <v>0</v>
      </c>
      <c r="AE38" s="33"/>
      <c r="AF38" s="32"/>
      <c r="AG38" s="31" t="s">
        <v>0</v>
      </c>
      <c r="AH38" s="33"/>
      <c r="AI38" s="32"/>
      <c r="AJ38" s="31" t="s">
        <v>0</v>
      </c>
      <c r="AK38" s="33"/>
      <c r="AL38" s="14">
        <f t="shared" si="2"/>
        <v>0</v>
      </c>
      <c r="AM38" s="25" t="s">
        <v>0</v>
      </c>
      <c r="AN38" s="24">
        <f t="shared" si="3"/>
        <v>0</v>
      </c>
      <c r="AO38" s="84"/>
      <c r="AP38" s="75"/>
      <c r="AQ38" s="38"/>
    </row>
    <row r="39" spans="1:45" ht="24.95" customHeight="1" thickBot="1" x14ac:dyDescent="0.4">
      <c r="A39" s="25"/>
      <c r="B39" s="296"/>
      <c r="C39" s="262">
        <f>K29</f>
        <v>25</v>
      </c>
      <c r="D39" s="263" t="s">
        <v>0</v>
      </c>
      <c r="E39" s="264">
        <f>I29</f>
        <v>21</v>
      </c>
      <c r="F39" s="262">
        <f>K34</f>
        <v>25</v>
      </c>
      <c r="G39" s="263" t="s">
        <v>0</v>
      </c>
      <c r="H39" s="264">
        <f>I34</f>
        <v>12</v>
      </c>
      <c r="I39" s="300"/>
      <c r="J39" s="301"/>
      <c r="K39" s="302"/>
      <c r="L39" s="262">
        <f>AE36</f>
        <v>0</v>
      </c>
      <c r="M39" s="263" t="s">
        <v>0</v>
      </c>
      <c r="N39" s="264">
        <f>AC36</f>
        <v>0</v>
      </c>
      <c r="O39" s="283"/>
      <c r="P39" s="285"/>
      <c r="Q39" s="287"/>
      <c r="R39" s="288"/>
      <c r="S39" s="289"/>
      <c r="T39" s="290"/>
      <c r="U39" s="2"/>
      <c r="V39" s="69">
        <v>6</v>
      </c>
      <c r="W39" s="70" t="str">
        <f>B38</f>
        <v>Volejbal Vyškov</v>
      </c>
      <c r="X39" s="71" t="s">
        <v>6</v>
      </c>
      <c r="Y39" s="72" t="str">
        <f>B28</f>
        <v>SVK Nový Jičín</v>
      </c>
      <c r="Z39" s="36">
        <v>2</v>
      </c>
      <c r="AA39" s="35" t="s">
        <v>0</v>
      </c>
      <c r="AB39" s="37">
        <v>0</v>
      </c>
      <c r="AC39" s="36">
        <v>25</v>
      </c>
      <c r="AD39" s="35" t="s">
        <v>0</v>
      </c>
      <c r="AE39" s="37">
        <v>21</v>
      </c>
      <c r="AF39" s="36">
        <v>25</v>
      </c>
      <c r="AG39" s="35" t="s">
        <v>0</v>
      </c>
      <c r="AH39" s="37">
        <v>18</v>
      </c>
      <c r="AI39" s="36"/>
      <c r="AJ39" s="35" t="s">
        <v>0</v>
      </c>
      <c r="AK39" s="37"/>
      <c r="AL39" s="16">
        <f>AI39+AF39+AC39</f>
        <v>50</v>
      </c>
      <c r="AM39" s="17" t="s">
        <v>0</v>
      </c>
      <c r="AN39" s="18">
        <f t="shared" si="3"/>
        <v>39</v>
      </c>
      <c r="AO39" s="41"/>
      <c r="AP39" s="75"/>
      <c r="AQ39" s="39"/>
    </row>
    <row r="40" spans="1:45" ht="24.95" customHeight="1" thickBot="1" x14ac:dyDescent="0.3">
      <c r="A40" s="25"/>
      <c r="B40" s="296"/>
      <c r="C40" s="266">
        <f>K30</f>
        <v>25</v>
      </c>
      <c r="D40" s="267" t="s">
        <v>0</v>
      </c>
      <c r="E40" s="268">
        <f>I30</f>
        <v>18</v>
      </c>
      <c r="F40" s="266">
        <f>K35</f>
        <v>23</v>
      </c>
      <c r="G40" s="267" t="s">
        <v>0</v>
      </c>
      <c r="H40" s="268">
        <f>I35</f>
        <v>25</v>
      </c>
      <c r="I40" s="300"/>
      <c r="J40" s="301"/>
      <c r="K40" s="302"/>
      <c r="L40" s="266">
        <f>AH36</f>
        <v>0</v>
      </c>
      <c r="M40" s="267" t="s">
        <v>0</v>
      </c>
      <c r="N40" s="268">
        <f>AF36</f>
        <v>0</v>
      </c>
      <c r="O40" s="283"/>
      <c r="P40" s="285"/>
      <c r="Q40" s="287"/>
      <c r="R40" s="288"/>
      <c r="S40" s="289"/>
      <c r="T40" s="290"/>
      <c r="U40" s="2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7"/>
      <c r="AM40" s="307"/>
      <c r="AN40" s="307"/>
    </row>
    <row r="41" spans="1:45" ht="24.95" customHeight="1" thickBot="1" x14ac:dyDescent="0.3">
      <c r="A41" s="25"/>
      <c r="B41" s="296"/>
      <c r="C41" s="256">
        <f>K31</f>
        <v>0</v>
      </c>
      <c r="D41" s="257" t="s">
        <v>0</v>
      </c>
      <c r="E41" s="258">
        <f>I31</f>
        <v>0</v>
      </c>
      <c r="F41" s="256">
        <f>K36</f>
        <v>0</v>
      </c>
      <c r="G41" s="257" t="s">
        <v>0</v>
      </c>
      <c r="H41" s="258">
        <f>I36</f>
        <v>0</v>
      </c>
      <c r="I41" s="300"/>
      <c r="J41" s="301"/>
      <c r="K41" s="302"/>
      <c r="L41" s="256">
        <f>AK36</f>
        <v>0</v>
      </c>
      <c r="M41" s="257" t="s">
        <v>0</v>
      </c>
      <c r="N41" s="258">
        <f>AI36</f>
        <v>0</v>
      </c>
      <c r="O41" s="283">
        <f>L42+F42+C42</f>
        <v>98</v>
      </c>
      <c r="P41" s="285" t="s">
        <v>0</v>
      </c>
      <c r="Q41" s="287">
        <f>N42+H42+E42</f>
        <v>76</v>
      </c>
      <c r="R41" s="288"/>
      <c r="S41" s="289"/>
      <c r="T41" s="290"/>
      <c r="U41" s="2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55"/>
      <c r="AM41" s="55"/>
      <c r="AN41" s="55"/>
      <c r="AO41" s="21"/>
    </row>
    <row r="42" spans="1:45" ht="24.95" customHeight="1" thickBot="1" x14ac:dyDescent="0.3">
      <c r="A42" s="25"/>
      <c r="B42" s="295"/>
      <c r="C42" s="269">
        <f>SUM(C39:C41)</f>
        <v>50</v>
      </c>
      <c r="D42" s="270" t="s">
        <v>0</v>
      </c>
      <c r="E42" s="271">
        <f>SUM(E39:E41)</f>
        <v>39</v>
      </c>
      <c r="F42" s="269">
        <f>SUM(F39:F41)</f>
        <v>48</v>
      </c>
      <c r="G42" s="270" t="s">
        <v>0</v>
      </c>
      <c r="H42" s="271">
        <f>SUM(H39:H41)</f>
        <v>37</v>
      </c>
      <c r="I42" s="303"/>
      <c r="J42" s="304"/>
      <c r="K42" s="305"/>
      <c r="L42" s="269">
        <f>SUM(L39:L41)</f>
        <v>0</v>
      </c>
      <c r="M42" s="270" t="s">
        <v>0</v>
      </c>
      <c r="N42" s="271">
        <f>SUM(N39:N41)</f>
        <v>0</v>
      </c>
      <c r="O42" s="291"/>
      <c r="P42" s="292"/>
      <c r="Q42" s="293"/>
      <c r="R42" s="288"/>
      <c r="S42" s="289"/>
      <c r="T42" s="290"/>
      <c r="U42" s="2"/>
      <c r="AL42" s="56"/>
      <c r="AM42" s="56"/>
      <c r="AN42" s="56"/>
    </row>
    <row r="43" spans="1:45" ht="24.95" customHeight="1" thickBot="1" x14ac:dyDescent="0.3">
      <c r="A43" s="25"/>
      <c r="B43" s="294"/>
      <c r="C43" s="259">
        <f>N28</f>
        <v>0</v>
      </c>
      <c r="D43" s="260" t="s">
        <v>0</v>
      </c>
      <c r="E43" s="261">
        <f>L28</f>
        <v>0</v>
      </c>
      <c r="F43" s="259">
        <f>N33</f>
        <v>0</v>
      </c>
      <c r="G43" s="260" t="s">
        <v>0</v>
      </c>
      <c r="H43" s="261">
        <f>L33</f>
        <v>0</v>
      </c>
      <c r="I43" s="259">
        <f>N38</f>
        <v>0</v>
      </c>
      <c r="J43" s="260" t="s">
        <v>0</v>
      </c>
      <c r="K43" s="261">
        <f>L38</f>
        <v>0</v>
      </c>
      <c r="L43" s="297"/>
      <c r="M43" s="298"/>
      <c r="N43" s="299"/>
      <c r="O43" s="282">
        <f>I43+F43+C43</f>
        <v>0</v>
      </c>
      <c r="P43" s="284" t="s">
        <v>0</v>
      </c>
      <c r="Q43" s="286">
        <f>K43+H43+E43</f>
        <v>0</v>
      </c>
      <c r="R43" s="288">
        <f>O43</f>
        <v>0</v>
      </c>
      <c r="S43" s="289" t="e">
        <f>O46/Q46</f>
        <v>#DIV/0!</v>
      </c>
      <c r="T43" s="290"/>
      <c r="U43" s="2"/>
      <c r="AL43" s="56"/>
      <c r="AM43" s="56"/>
      <c r="AN43" s="56"/>
    </row>
    <row r="44" spans="1:45" ht="24.95" customHeight="1" thickBot="1" x14ac:dyDescent="0.3">
      <c r="A44" s="25"/>
      <c r="B44" s="296"/>
      <c r="C44" s="262">
        <f>N29</f>
        <v>0</v>
      </c>
      <c r="D44" s="263" t="s">
        <v>0</v>
      </c>
      <c r="E44" s="264">
        <f>L29</f>
        <v>0</v>
      </c>
      <c r="F44" s="262">
        <f>N34</f>
        <v>0</v>
      </c>
      <c r="G44" s="263" t="s">
        <v>0</v>
      </c>
      <c r="H44" s="264">
        <f>L34</f>
        <v>0</v>
      </c>
      <c r="I44" s="262">
        <f>N39</f>
        <v>0</v>
      </c>
      <c r="J44" s="263" t="s">
        <v>0</v>
      </c>
      <c r="K44" s="264">
        <f>L39</f>
        <v>0</v>
      </c>
      <c r="L44" s="300"/>
      <c r="M44" s="301"/>
      <c r="N44" s="302"/>
      <c r="O44" s="283"/>
      <c r="P44" s="285"/>
      <c r="Q44" s="287"/>
      <c r="R44" s="288"/>
      <c r="S44" s="289"/>
      <c r="T44" s="290"/>
      <c r="U44" s="2"/>
      <c r="AL44" s="56"/>
      <c r="AM44" s="56"/>
      <c r="AN44" s="56"/>
      <c r="AS44" s="7"/>
    </row>
    <row r="45" spans="1:45" ht="24.95" customHeight="1" thickBot="1" x14ac:dyDescent="0.3">
      <c r="A45" s="25"/>
      <c r="B45" s="296"/>
      <c r="C45" s="266">
        <f>N30</f>
        <v>0</v>
      </c>
      <c r="D45" s="267" t="s">
        <v>0</v>
      </c>
      <c r="E45" s="268">
        <f>L30</f>
        <v>0</v>
      </c>
      <c r="F45" s="266">
        <f>N35</f>
        <v>0</v>
      </c>
      <c r="G45" s="267" t="s">
        <v>0</v>
      </c>
      <c r="H45" s="268">
        <f>L35</f>
        <v>0</v>
      </c>
      <c r="I45" s="266">
        <f>N40</f>
        <v>0</v>
      </c>
      <c r="J45" s="267" t="s">
        <v>0</v>
      </c>
      <c r="K45" s="268">
        <f>L40</f>
        <v>0</v>
      </c>
      <c r="L45" s="300"/>
      <c r="M45" s="301"/>
      <c r="N45" s="302"/>
      <c r="O45" s="283"/>
      <c r="P45" s="285"/>
      <c r="Q45" s="287"/>
      <c r="R45" s="288"/>
      <c r="S45" s="289"/>
      <c r="T45" s="290"/>
      <c r="U45" s="2"/>
      <c r="AL45" s="56"/>
      <c r="AM45" s="56"/>
      <c r="AN45" s="56"/>
      <c r="AS45" s="10"/>
    </row>
    <row r="46" spans="1:45" ht="24.95" customHeight="1" thickBot="1" x14ac:dyDescent="0.3">
      <c r="A46" s="25"/>
      <c r="B46" s="296"/>
      <c r="C46" s="256">
        <f>N31</f>
        <v>0</v>
      </c>
      <c r="D46" s="257" t="s">
        <v>0</v>
      </c>
      <c r="E46" s="258">
        <f>L31</f>
        <v>0</v>
      </c>
      <c r="F46" s="256">
        <f>N36</f>
        <v>0</v>
      </c>
      <c r="G46" s="257" t="s">
        <v>0</v>
      </c>
      <c r="H46" s="258">
        <f>L36</f>
        <v>0</v>
      </c>
      <c r="I46" s="256">
        <f>N41</f>
        <v>0</v>
      </c>
      <c r="J46" s="257" t="s">
        <v>0</v>
      </c>
      <c r="K46" s="258">
        <f>L41</f>
        <v>0</v>
      </c>
      <c r="L46" s="300"/>
      <c r="M46" s="301"/>
      <c r="N46" s="302"/>
      <c r="O46" s="283">
        <f>I47+F47+C47</f>
        <v>0</v>
      </c>
      <c r="P46" s="285" t="s">
        <v>0</v>
      </c>
      <c r="Q46" s="287">
        <f>K47+H47+E47</f>
        <v>0</v>
      </c>
      <c r="R46" s="288"/>
      <c r="S46" s="289"/>
      <c r="T46" s="290"/>
      <c r="U46" s="2"/>
      <c r="AL46" s="56"/>
      <c r="AM46" s="56"/>
      <c r="AN46" s="56"/>
      <c r="AS46" s="10"/>
    </row>
    <row r="47" spans="1:45" ht="24.95" customHeight="1" thickBot="1" x14ac:dyDescent="0.3">
      <c r="A47" s="25"/>
      <c r="B47" s="295"/>
      <c r="C47" s="269">
        <f>SUM(C44:C46)</f>
        <v>0</v>
      </c>
      <c r="D47" s="270" t="s">
        <v>0</v>
      </c>
      <c r="E47" s="271">
        <f>SUM(E44:E46)</f>
        <v>0</v>
      </c>
      <c r="F47" s="269">
        <f>SUM(F44:F46)</f>
        <v>0</v>
      </c>
      <c r="G47" s="270" t="s">
        <v>0</v>
      </c>
      <c r="H47" s="271">
        <f>SUM(H44:H46)</f>
        <v>0</v>
      </c>
      <c r="I47" s="269">
        <f>SUM(I44:I46)</f>
        <v>0</v>
      </c>
      <c r="J47" s="270" t="s">
        <v>0</v>
      </c>
      <c r="K47" s="271">
        <f>SUM(K44:K46)</f>
        <v>0</v>
      </c>
      <c r="L47" s="303"/>
      <c r="M47" s="304"/>
      <c r="N47" s="305"/>
      <c r="O47" s="291"/>
      <c r="P47" s="292"/>
      <c r="Q47" s="293"/>
      <c r="R47" s="288"/>
      <c r="S47" s="289"/>
      <c r="T47" s="290"/>
      <c r="U47" s="2"/>
      <c r="AL47" s="56"/>
      <c r="AM47" s="56"/>
      <c r="AN47" s="56"/>
      <c r="AS47" s="10"/>
    </row>
    <row r="48" spans="1:45" ht="24.95" customHeight="1" thickBot="1" x14ac:dyDescent="0.35">
      <c r="A48" s="25"/>
      <c r="B48" s="80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23"/>
      <c r="S48" s="6"/>
      <c r="T48" s="81"/>
      <c r="U48" s="2"/>
      <c r="W48" s="82"/>
      <c r="AL48" s="56"/>
      <c r="AM48" s="56"/>
      <c r="AN48" s="56"/>
      <c r="AS48" s="22"/>
    </row>
    <row r="49" spans="1:43" ht="24.95" customHeight="1" thickBot="1" x14ac:dyDescent="0.3">
      <c r="A49" s="2"/>
      <c r="B49" s="329" t="s">
        <v>97</v>
      </c>
      <c r="C49" s="331" t="str">
        <f>B51</f>
        <v>Raškovice B</v>
      </c>
      <c r="D49" s="284"/>
      <c r="E49" s="284"/>
      <c r="F49" s="284" t="str">
        <f>B56</f>
        <v xml:space="preserve">VK Polanka nad Odrou </v>
      </c>
      <c r="G49" s="284"/>
      <c r="H49" s="284"/>
      <c r="I49" s="284" t="str">
        <f>B61</f>
        <v>Orlice kadetky</v>
      </c>
      <c r="J49" s="284"/>
      <c r="K49" s="284"/>
      <c r="L49" s="284" t="str">
        <f>B66</f>
        <v>Frenštát</v>
      </c>
      <c r="M49" s="284"/>
      <c r="N49" s="284"/>
      <c r="O49" s="282" t="s">
        <v>1</v>
      </c>
      <c r="P49" s="284"/>
      <c r="Q49" s="286"/>
      <c r="R49" s="294" t="s">
        <v>3</v>
      </c>
      <c r="S49" s="289" t="s">
        <v>4</v>
      </c>
      <c r="T49" s="289" t="s">
        <v>5</v>
      </c>
      <c r="U49" s="2"/>
    </row>
    <row r="50" spans="1:43" ht="24.95" customHeight="1" thickBot="1" x14ac:dyDescent="0.3">
      <c r="A50" s="2"/>
      <c r="B50" s="330"/>
      <c r="C50" s="33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326" t="s">
        <v>2</v>
      </c>
      <c r="P50" s="327"/>
      <c r="Q50" s="328"/>
      <c r="R50" s="295"/>
      <c r="S50" s="289"/>
      <c r="T50" s="289"/>
      <c r="U50" s="2"/>
    </row>
    <row r="51" spans="1:43" ht="24.95" customHeight="1" thickBot="1" x14ac:dyDescent="0.3">
      <c r="A51" s="334">
        <v>1</v>
      </c>
      <c r="B51" s="294" t="str">
        <f>U18Z!B8</f>
        <v>Raškovice B</v>
      </c>
      <c r="C51" s="335"/>
      <c r="D51" s="336"/>
      <c r="E51" s="337"/>
      <c r="F51" s="259">
        <f>Z60</f>
        <v>2</v>
      </c>
      <c r="G51" s="260" t="s">
        <v>0</v>
      </c>
      <c r="H51" s="261">
        <f>AB60</f>
        <v>0</v>
      </c>
      <c r="I51" s="259">
        <f>AB62</f>
        <v>2</v>
      </c>
      <c r="J51" s="260" t="s">
        <v>0</v>
      </c>
      <c r="K51" s="261">
        <f>Z62</f>
        <v>0</v>
      </c>
      <c r="L51" s="259">
        <f>Z57</f>
        <v>2</v>
      </c>
      <c r="M51" s="260" t="s">
        <v>0</v>
      </c>
      <c r="N51" s="261">
        <f>AB57</f>
        <v>0</v>
      </c>
      <c r="O51" s="282">
        <f>F51+I51+L51</f>
        <v>6</v>
      </c>
      <c r="P51" s="284" t="s">
        <v>0</v>
      </c>
      <c r="Q51" s="286">
        <f>H51+K51+N51</f>
        <v>0</v>
      </c>
      <c r="R51" s="288">
        <f>O51</f>
        <v>6</v>
      </c>
      <c r="S51" s="289">
        <f>O54/Q54</f>
        <v>1.875</v>
      </c>
      <c r="T51" s="290">
        <v>1</v>
      </c>
      <c r="U51" s="2"/>
    </row>
    <row r="52" spans="1:43" ht="24.95" customHeight="1" thickBot="1" x14ac:dyDescent="0.3">
      <c r="A52" s="334"/>
      <c r="B52" s="296"/>
      <c r="C52" s="338"/>
      <c r="D52" s="339"/>
      <c r="E52" s="340"/>
      <c r="F52" s="262">
        <f>AC60</f>
        <v>25</v>
      </c>
      <c r="G52" s="263" t="s">
        <v>0</v>
      </c>
      <c r="H52" s="264">
        <f>AE60</f>
        <v>12</v>
      </c>
      <c r="I52" s="262">
        <f>AE62</f>
        <v>25</v>
      </c>
      <c r="J52" s="265" t="s">
        <v>0</v>
      </c>
      <c r="K52" s="264">
        <f>AC62</f>
        <v>15</v>
      </c>
      <c r="L52" s="262">
        <f>AC57</f>
        <v>25</v>
      </c>
      <c r="M52" s="263" t="s">
        <v>0</v>
      </c>
      <c r="N52" s="264">
        <f>AE57</f>
        <v>13</v>
      </c>
      <c r="O52" s="283"/>
      <c r="P52" s="285"/>
      <c r="Q52" s="287"/>
      <c r="R52" s="288"/>
      <c r="S52" s="289"/>
      <c r="T52" s="290"/>
      <c r="U52" s="2"/>
    </row>
    <row r="53" spans="1:43" ht="24.95" customHeight="1" thickBot="1" x14ac:dyDescent="0.3">
      <c r="A53" s="334"/>
      <c r="B53" s="296"/>
      <c r="C53" s="338"/>
      <c r="D53" s="339"/>
      <c r="E53" s="340"/>
      <c r="F53" s="266">
        <f>AF60</f>
        <v>25</v>
      </c>
      <c r="G53" s="267" t="s">
        <v>0</v>
      </c>
      <c r="H53" s="268">
        <f>AH60</f>
        <v>14</v>
      </c>
      <c r="I53" s="266">
        <f>AH62</f>
        <v>25</v>
      </c>
      <c r="J53" s="257" t="s">
        <v>0</v>
      </c>
      <c r="K53" s="268">
        <f>AF62</f>
        <v>17</v>
      </c>
      <c r="L53" s="266">
        <f>AF57</f>
        <v>25</v>
      </c>
      <c r="M53" s="267" t="s">
        <v>0</v>
      </c>
      <c r="N53" s="268">
        <f>AH57</f>
        <v>9</v>
      </c>
      <c r="O53" s="283"/>
      <c r="P53" s="285"/>
      <c r="Q53" s="287"/>
      <c r="R53" s="288"/>
      <c r="S53" s="289"/>
      <c r="T53" s="290"/>
      <c r="U53" s="2"/>
    </row>
    <row r="54" spans="1:43" ht="24.95" customHeight="1" thickBot="1" x14ac:dyDescent="0.3">
      <c r="A54" s="334"/>
      <c r="B54" s="296"/>
      <c r="C54" s="338"/>
      <c r="D54" s="339"/>
      <c r="E54" s="340"/>
      <c r="F54" s="256">
        <f>AI60</f>
        <v>0</v>
      </c>
      <c r="G54" s="257" t="s">
        <v>0</v>
      </c>
      <c r="H54" s="258">
        <f>AK60</f>
        <v>0</v>
      </c>
      <c r="I54" s="256">
        <f>AK62</f>
        <v>0</v>
      </c>
      <c r="J54" s="257" t="s">
        <v>0</v>
      </c>
      <c r="K54" s="258">
        <f>AI62</f>
        <v>0</v>
      </c>
      <c r="L54" s="256">
        <f>AI57</f>
        <v>0</v>
      </c>
      <c r="M54" s="257" t="s">
        <v>0</v>
      </c>
      <c r="N54" s="258">
        <f>AK57</f>
        <v>0</v>
      </c>
      <c r="O54" s="283">
        <f>F55+I55+L55</f>
        <v>150</v>
      </c>
      <c r="P54" s="285" t="s">
        <v>0</v>
      </c>
      <c r="Q54" s="287">
        <f>H55+K55+N55</f>
        <v>80</v>
      </c>
      <c r="R54" s="288"/>
      <c r="S54" s="289"/>
      <c r="T54" s="290"/>
      <c r="U54" s="2"/>
    </row>
    <row r="55" spans="1:43" ht="24.95" customHeight="1" thickBot="1" x14ac:dyDescent="0.3">
      <c r="A55" s="334"/>
      <c r="B55" s="295"/>
      <c r="C55" s="341"/>
      <c r="D55" s="342"/>
      <c r="E55" s="343"/>
      <c r="F55" s="269">
        <f>SUM(F52:F54)</f>
        <v>50</v>
      </c>
      <c r="G55" s="270" t="s">
        <v>0</v>
      </c>
      <c r="H55" s="271">
        <f>SUM(H52:H54)</f>
        <v>26</v>
      </c>
      <c r="I55" s="269">
        <f>SUM(I52:I54)</f>
        <v>50</v>
      </c>
      <c r="J55" s="270" t="s">
        <v>0</v>
      </c>
      <c r="K55" s="271">
        <f>SUM(K52:K54)</f>
        <v>32</v>
      </c>
      <c r="L55" s="269">
        <f>SUM(L52:L54)</f>
        <v>50</v>
      </c>
      <c r="M55" s="270" t="s">
        <v>0</v>
      </c>
      <c r="N55" s="271">
        <f>SUM(N52:N54)</f>
        <v>22</v>
      </c>
      <c r="O55" s="291"/>
      <c r="P55" s="292"/>
      <c r="Q55" s="293"/>
      <c r="R55" s="288"/>
      <c r="S55" s="289"/>
      <c r="T55" s="290"/>
      <c r="U55" s="2"/>
    </row>
    <row r="56" spans="1:43" ht="24.95" customHeight="1" thickBot="1" x14ac:dyDescent="0.4">
      <c r="A56" s="344">
        <v>2</v>
      </c>
      <c r="B56" s="294" t="str">
        <f>U18Z!B9</f>
        <v xml:space="preserve">VK Polanka nad Odrou </v>
      </c>
      <c r="C56" s="259">
        <f>H51</f>
        <v>0</v>
      </c>
      <c r="D56" s="260" t="s">
        <v>0</v>
      </c>
      <c r="E56" s="261">
        <f>F51</f>
        <v>2</v>
      </c>
      <c r="F56" s="335"/>
      <c r="G56" s="336"/>
      <c r="H56" s="337"/>
      <c r="I56" s="259">
        <f>Z58</f>
        <v>2</v>
      </c>
      <c r="J56" s="260" t="s">
        <v>0</v>
      </c>
      <c r="K56" s="261">
        <f>AB58</f>
        <v>0</v>
      </c>
      <c r="L56" s="259">
        <f>Z61</f>
        <v>2</v>
      </c>
      <c r="M56" s="260" t="s">
        <v>0</v>
      </c>
      <c r="N56" s="261">
        <f>AB61</f>
        <v>0</v>
      </c>
      <c r="O56" s="282">
        <f>L56+I56+C56</f>
        <v>4</v>
      </c>
      <c r="P56" s="284" t="s">
        <v>0</v>
      </c>
      <c r="Q56" s="286">
        <f>N56+K56+E56</f>
        <v>2</v>
      </c>
      <c r="R56" s="288">
        <f>O56</f>
        <v>4</v>
      </c>
      <c r="S56" s="289">
        <f>O59/Q59</f>
        <v>1.2</v>
      </c>
      <c r="T56" s="290">
        <v>2</v>
      </c>
      <c r="U56" s="2"/>
      <c r="V56" s="74" t="s">
        <v>40</v>
      </c>
      <c r="W56" s="353" t="s">
        <v>39</v>
      </c>
      <c r="X56" s="353"/>
      <c r="Y56" s="353"/>
      <c r="Z56" s="308" t="s">
        <v>1</v>
      </c>
      <c r="AA56" s="309"/>
      <c r="AB56" s="310"/>
      <c r="AC56" s="308" t="s">
        <v>7</v>
      </c>
      <c r="AD56" s="309"/>
      <c r="AE56" s="310"/>
      <c r="AF56" s="308" t="s">
        <v>8</v>
      </c>
      <c r="AG56" s="309"/>
      <c r="AH56" s="310"/>
      <c r="AI56" s="308" t="s">
        <v>9</v>
      </c>
      <c r="AJ56" s="309"/>
      <c r="AK56" s="310"/>
      <c r="AL56" s="311" t="s">
        <v>2</v>
      </c>
      <c r="AM56" s="309"/>
      <c r="AN56" s="312"/>
      <c r="AO56" s="57" t="s">
        <v>41</v>
      </c>
      <c r="AP56" s="58" t="s">
        <v>13</v>
      </c>
      <c r="AQ56" s="59" t="s">
        <v>35</v>
      </c>
    </row>
    <row r="57" spans="1:43" ht="24.95" customHeight="1" thickBot="1" x14ac:dyDescent="0.4">
      <c r="A57" s="344"/>
      <c r="B57" s="296"/>
      <c r="C57" s="262">
        <f>H52</f>
        <v>12</v>
      </c>
      <c r="D57" s="263" t="s">
        <v>0</v>
      </c>
      <c r="E57" s="264">
        <f>F52</f>
        <v>25</v>
      </c>
      <c r="F57" s="338"/>
      <c r="G57" s="339"/>
      <c r="H57" s="340"/>
      <c r="I57" s="262">
        <f>AC58</f>
        <v>25</v>
      </c>
      <c r="J57" s="265" t="s">
        <v>0</v>
      </c>
      <c r="K57" s="264">
        <f>AE58</f>
        <v>6</v>
      </c>
      <c r="L57" s="262">
        <f>AC61</f>
        <v>25</v>
      </c>
      <c r="M57" s="263" t="s">
        <v>0</v>
      </c>
      <c r="N57" s="264">
        <f>AE61</f>
        <v>15</v>
      </c>
      <c r="O57" s="283"/>
      <c r="P57" s="285"/>
      <c r="Q57" s="287"/>
      <c r="R57" s="288"/>
      <c r="S57" s="289"/>
      <c r="T57" s="290"/>
      <c r="U57" s="2"/>
      <c r="V57" s="61">
        <v>1</v>
      </c>
      <c r="W57" s="62" t="str">
        <f>B51</f>
        <v>Raškovice B</v>
      </c>
      <c r="X57" s="63" t="s">
        <v>6</v>
      </c>
      <c r="Y57" s="64" t="str">
        <f>B66</f>
        <v>Frenštát</v>
      </c>
      <c r="Z57" s="27">
        <v>2</v>
      </c>
      <c r="AA57" s="26" t="s">
        <v>0</v>
      </c>
      <c r="AB57" s="28">
        <v>0</v>
      </c>
      <c r="AC57" s="27">
        <v>25</v>
      </c>
      <c r="AD57" s="26" t="s">
        <v>0</v>
      </c>
      <c r="AE57" s="28">
        <v>13</v>
      </c>
      <c r="AF57" s="27">
        <v>25</v>
      </c>
      <c r="AG57" s="26" t="s">
        <v>0</v>
      </c>
      <c r="AH57" s="28">
        <v>9</v>
      </c>
      <c r="AI57" s="27"/>
      <c r="AJ57" s="26" t="s">
        <v>0</v>
      </c>
      <c r="AK57" s="28"/>
      <c r="AL57" s="13">
        <f>AI57+AF57+AC57</f>
        <v>50</v>
      </c>
      <c r="AM57" s="11" t="s">
        <v>0</v>
      </c>
      <c r="AN57" s="12">
        <f>AK57+AH57+AE57</f>
        <v>22</v>
      </c>
      <c r="AO57" s="83"/>
      <c r="AP57" s="29"/>
      <c r="AQ57" s="40"/>
    </row>
    <row r="58" spans="1:43" ht="24.95" customHeight="1" thickBot="1" x14ac:dyDescent="0.4">
      <c r="A58" s="344"/>
      <c r="B58" s="296"/>
      <c r="C58" s="266">
        <f>H53</f>
        <v>14</v>
      </c>
      <c r="D58" s="267" t="s">
        <v>0</v>
      </c>
      <c r="E58" s="268">
        <f>F53</f>
        <v>25</v>
      </c>
      <c r="F58" s="338"/>
      <c r="G58" s="339"/>
      <c r="H58" s="340"/>
      <c r="I58" s="266">
        <f>AF58</f>
        <v>25</v>
      </c>
      <c r="J58" s="267" t="s">
        <v>0</v>
      </c>
      <c r="K58" s="268">
        <f>AH58</f>
        <v>14</v>
      </c>
      <c r="L58" s="266">
        <f>AF61</f>
        <v>25</v>
      </c>
      <c r="M58" s="267" t="s">
        <v>0</v>
      </c>
      <c r="N58" s="268">
        <f>AH61</f>
        <v>20</v>
      </c>
      <c r="O58" s="283"/>
      <c r="P58" s="285"/>
      <c r="Q58" s="287"/>
      <c r="R58" s="288"/>
      <c r="S58" s="289"/>
      <c r="T58" s="290"/>
      <c r="U58" s="2"/>
      <c r="V58" s="65">
        <v>2</v>
      </c>
      <c r="W58" s="66" t="str">
        <f>B56</f>
        <v xml:space="preserve">VK Polanka nad Odrou </v>
      </c>
      <c r="X58" s="67" t="s">
        <v>6</v>
      </c>
      <c r="Y58" s="68" t="str">
        <f>B61</f>
        <v>Orlice kadetky</v>
      </c>
      <c r="Z58" s="32">
        <v>2</v>
      </c>
      <c r="AA58" s="31" t="s">
        <v>0</v>
      </c>
      <c r="AB58" s="33">
        <v>0</v>
      </c>
      <c r="AC58" s="32">
        <v>25</v>
      </c>
      <c r="AD58" s="31" t="s">
        <v>0</v>
      </c>
      <c r="AE58" s="33">
        <v>6</v>
      </c>
      <c r="AF58" s="32">
        <v>25</v>
      </c>
      <c r="AG58" s="31" t="s">
        <v>0</v>
      </c>
      <c r="AH58" s="33">
        <v>14</v>
      </c>
      <c r="AI58" s="32"/>
      <c r="AJ58" s="31" t="s">
        <v>0</v>
      </c>
      <c r="AK58" s="33"/>
      <c r="AL58" s="14">
        <f t="shared" ref="AL58:AL61" si="4">AI58+AF58+AC58</f>
        <v>50</v>
      </c>
      <c r="AM58" s="25" t="s">
        <v>0</v>
      </c>
      <c r="AN58" s="24">
        <f t="shared" ref="AN58:AN62" si="5">AK58+AH58+AE58</f>
        <v>20</v>
      </c>
      <c r="AO58" s="84"/>
      <c r="AP58" s="29"/>
      <c r="AQ58" s="38"/>
    </row>
    <row r="59" spans="1:43" ht="24.95" customHeight="1" thickBot="1" x14ac:dyDescent="0.4">
      <c r="A59" s="344"/>
      <c r="B59" s="296"/>
      <c r="C59" s="256">
        <f>H54</f>
        <v>0</v>
      </c>
      <c r="D59" s="257" t="s">
        <v>0</v>
      </c>
      <c r="E59" s="258">
        <f>F54</f>
        <v>0</v>
      </c>
      <c r="F59" s="338"/>
      <c r="G59" s="339"/>
      <c r="H59" s="340"/>
      <c r="I59" s="256">
        <f>AI58</f>
        <v>0</v>
      </c>
      <c r="J59" s="265" t="s">
        <v>0</v>
      </c>
      <c r="K59" s="258">
        <f>AK58</f>
        <v>0</v>
      </c>
      <c r="L59" s="256">
        <f>AI61</f>
        <v>0</v>
      </c>
      <c r="M59" s="257" t="s">
        <v>0</v>
      </c>
      <c r="N59" s="258">
        <f>AK61</f>
        <v>0</v>
      </c>
      <c r="O59" s="283">
        <f>L60+I60+C60</f>
        <v>126</v>
      </c>
      <c r="P59" s="285" t="s">
        <v>0</v>
      </c>
      <c r="Q59" s="287">
        <f>N60+K60+E60</f>
        <v>105</v>
      </c>
      <c r="R59" s="288"/>
      <c r="S59" s="289"/>
      <c r="T59" s="290"/>
      <c r="U59" s="2"/>
      <c r="V59" s="65">
        <v>3</v>
      </c>
      <c r="W59" s="66" t="str">
        <f>B66</f>
        <v>Frenštát</v>
      </c>
      <c r="X59" s="67" t="s">
        <v>6</v>
      </c>
      <c r="Y59" s="68" t="str">
        <f>B61</f>
        <v>Orlice kadetky</v>
      </c>
      <c r="Z59" s="32">
        <v>1</v>
      </c>
      <c r="AA59" s="31" t="s">
        <v>0</v>
      </c>
      <c r="AB59" s="33">
        <v>1</v>
      </c>
      <c r="AC59" s="32">
        <v>25</v>
      </c>
      <c r="AD59" s="31" t="s">
        <v>0</v>
      </c>
      <c r="AE59" s="33">
        <v>24</v>
      </c>
      <c r="AF59" s="32">
        <v>15</v>
      </c>
      <c r="AG59" s="31" t="s">
        <v>0</v>
      </c>
      <c r="AH59" s="33">
        <v>25</v>
      </c>
      <c r="AI59" s="32"/>
      <c r="AJ59" s="31" t="s">
        <v>0</v>
      </c>
      <c r="AK59" s="33"/>
      <c r="AL59" s="14">
        <f t="shared" si="4"/>
        <v>40</v>
      </c>
      <c r="AM59" s="25" t="s">
        <v>0</v>
      </c>
      <c r="AN59" s="24">
        <f t="shared" si="5"/>
        <v>49</v>
      </c>
      <c r="AO59" s="84"/>
      <c r="AP59" s="29"/>
      <c r="AQ59" s="38"/>
    </row>
    <row r="60" spans="1:43" ht="24.95" customHeight="1" thickBot="1" x14ac:dyDescent="0.4">
      <c r="A60" s="344"/>
      <c r="B60" s="295"/>
      <c r="C60" s="269">
        <f>SUM(C57:C59)</f>
        <v>26</v>
      </c>
      <c r="D60" s="270" t="s">
        <v>0</v>
      </c>
      <c r="E60" s="271">
        <f>SUM(E57:E59)</f>
        <v>50</v>
      </c>
      <c r="F60" s="341"/>
      <c r="G60" s="342"/>
      <c r="H60" s="343"/>
      <c r="I60" s="269">
        <f>SUM(I57:I59)</f>
        <v>50</v>
      </c>
      <c r="J60" s="270" t="s">
        <v>0</v>
      </c>
      <c r="K60" s="271">
        <f>SUM(K57:K59)</f>
        <v>20</v>
      </c>
      <c r="L60" s="269">
        <f>SUM(L57:L59)</f>
        <v>50</v>
      </c>
      <c r="M60" s="270" t="s">
        <v>0</v>
      </c>
      <c r="N60" s="271">
        <f>SUM(N57:N59)</f>
        <v>35</v>
      </c>
      <c r="O60" s="291"/>
      <c r="P60" s="292"/>
      <c r="Q60" s="293"/>
      <c r="R60" s="288"/>
      <c r="S60" s="289"/>
      <c r="T60" s="290"/>
      <c r="U60" s="2"/>
      <c r="V60" s="65">
        <v>4</v>
      </c>
      <c r="W60" s="66" t="str">
        <f>B51</f>
        <v>Raškovice B</v>
      </c>
      <c r="X60" s="67" t="s">
        <v>6</v>
      </c>
      <c r="Y60" s="68" t="str">
        <f>B56</f>
        <v xml:space="preserve">VK Polanka nad Odrou </v>
      </c>
      <c r="Z60" s="32">
        <v>2</v>
      </c>
      <c r="AA60" s="31" t="s">
        <v>0</v>
      </c>
      <c r="AB60" s="33">
        <v>0</v>
      </c>
      <c r="AC60" s="32">
        <v>25</v>
      </c>
      <c r="AD60" s="31" t="s">
        <v>0</v>
      </c>
      <c r="AE60" s="33">
        <v>12</v>
      </c>
      <c r="AF60" s="32">
        <v>25</v>
      </c>
      <c r="AG60" s="31" t="s">
        <v>0</v>
      </c>
      <c r="AH60" s="33">
        <v>14</v>
      </c>
      <c r="AI60" s="32"/>
      <c r="AJ60" s="31" t="s">
        <v>0</v>
      </c>
      <c r="AK60" s="33"/>
      <c r="AL60" s="14">
        <f t="shared" si="4"/>
        <v>50</v>
      </c>
      <c r="AM60" s="25" t="s">
        <v>0</v>
      </c>
      <c r="AN60" s="24">
        <f t="shared" si="5"/>
        <v>26</v>
      </c>
      <c r="AO60" s="84"/>
      <c r="AP60" s="29"/>
      <c r="AQ60" s="38"/>
    </row>
    <row r="61" spans="1:43" ht="24.95" customHeight="1" thickBot="1" x14ac:dyDescent="0.4">
      <c r="A61" s="344">
        <v>3</v>
      </c>
      <c r="B61" s="294" t="str">
        <f>U18Z!B10</f>
        <v>Orlice kadetky</v>
      </c>
      <c r="C61" s="259">
        <f>K51</f>
        <v>0</v>
      </c>
      <c r="D61" s="260" t="s">
        <v>0</v>
      </c>
      <c r="E61" s="261">
        <f>I51</f>
        <v>2</v>
      </c>
      <c r="F61" s="259">
        <f>K56</f>
        <v>0</v>
      </c>
      <c r="G61" s="260" t="s">
        <v>0</v>
      </c>
      <c r="H61" s="261">
        <f>I56</f>
        <v>2</v>
      </c>
      <c r="I61" s="335"/>
      <c r="J61" s="336"/>
      <c r="K61" s="337"/>
      <c r="L61" s="259">
        <f>AB59</f>
        <v>1</v>
      </c>
      <c r="M61" s="260" t="s">
        <v>0</v>
      </c>
      <c r="N61" s="261">
        <f>Z59</f>
        <v>1</v>
      </c>
      <c r="O61" s="282">
        <f>L61+F61+C61</f>
        <v>1</v>
      </c>
      <c r="P61" s="284" t="s">
        <v>0</v>
      </c>
      <c r="Q61" s="286">
        <f>N61+H61+E61</f>
        <v>5</v>
      </c>
      <c r="R61" s="288">
        <f>O61</f>
        <v>1</v>
      </c>
      <c r="S61" s="289">
        <f>O64/Q64</f>
        <v>0.72142857142857142</v>
      </c>
      <c r="T61" s="290">
        <v>3</v>
      </c>
      <c r="U61" s="2"/>
      <c r="V61" s="65">
        <v>5</v>
      </c>
      <c r="W61" s="66" t="str">
        <f>B56</f>
        <v xml:space="preserve">VK Polanka nad Odrou </v>
      </c>
      <c r="X61" s="67" t="s">
        <v>6</v>
      </c>
      <c r="Y61" s="68" t="str">
        <f>B66</f>
        <v>Frenštát</v>
      </c>
      <c r="Z61" s="32">
        <v>2</v>
      </c>
      <c r="AA61" s="31" t="s">
        <v>0</v>
      </c>
      <c r="AB61" s="33">
        <v>0</v>
      </c>
      <c r="AC61" s="32">
        <v>25</v>
      </c>
      <c r="AD61" s="31" t="s">
        <v>0</v>
      </c>
      <c r="AE61" s="33">
        <v>15</v>
      </c>
      <c r="AF61" s="32">
        <v>25</v>
      </c>
      <c r="AG61" s="31" t="s">
        <v>0</v>
      </c>
      <c r="AH61" s="33">
        <v>20</v>
      </c>
      <c r="AI61" s="32"/>
      <c r="AJ61" s="31" t="s">
        <v>0</v>
      </c>
      <c r="AK61" s="33"/>
      <c r="AL61" s="14">
        <f t="shared" si="4"/>
        <v>50</v>
      </c>
      <c r="AM61" s="25" t="s">
        <v>0</v>
      </c>
      <c r="AN61" s="24">
        <f t="shared" si="5"/>
        <v>35</v>
      </c>
      <c r="AO61" s="84"/>
      <c r="AP61" s="29"/>
      <c r="AQ61" s="38"/>
    </row>
    <row r="62" spans="1:43" ht="24.95" customHeight="1" thickBot="1" x14ac:dyDescent="0.4">
      <c r="A62" s="344"/>
      <c r="B62" s="296"/>
      <c r="C62" s="262">
        <f>K52</f>
        <v>15</v>
      </c>
      <c r="D62" s="263" t="s">
        <v>0</v>
      </c>
      <c r="E62" s="264">
        <f>I52</f>
        <v>25</v>
      </c>
      <c r="F62" s="262">
        <f>K57</f>
        <v>6</v>
      </c>
      <c r="G62" s="263" t="s">
        <v>0</v>
      </c>
      <c r="H62" s="264">
        <f>I57</f>
        <v>25</v>
      </c>
      <c r="I62" s="338"/>
      <c r="J62" s="339"/>
      <c r="K62" s="340"/>
      <c r="L62" s="262">
        <f>AE59</f>
        <v>24</v>
      </c>
      <c r="M62" s="263" t="s">
        <v>0</v>
      </c>
      <c r="N62" s="264">
        <f>AC59</f>
        <v>25</v>
      </c>
      <c r="O62" s="283"/>
      <c r="P62" s="285"/>
      <c r="Q62" s="287"/>
      <c r="R62" s="288"/>
      <c r="S62" s="289"/>
      <c r="T62" s="290"/>
      <c r="U62" s="2"/>
      <c r="V62" s="69">
        <v>6</v>
      </c>
      <c r="W62" s="70" t="str">
        <f>B61</f>
        <v>Orlice kadetky</v>
      </c>
      <c r="X62" s="71" t="s">
        <v>6</v>
      </c>
      <c r="Y62" s="72" t="str">
        <f>B51</f>
        <v>Raškovice B</v>
      </c>
      <c r="Z62" s="36">
        <v>0</v>
      </c>
      <c r="AA62" s="35" t="s">
        <v>0</v>
      </c>
      <c r="AB62" s="37">
        <v>2</v>
      </c>
      <c r="AC62" s="36">
        <v>15</v>
      </c>
      <c r="AD62" s="35" t="s">
        <v>0</v>
      </c>
      <c r="AE62" s="37">
        <v>25</v>
      </c>
      <c r="AF62" s="36">
        <v>17</v>
      </c>
      <c r="AG62" s="35" t="s">
        <v>0</v>
      </c>
      <c r="AH62" s="37">
        <v>25</v>
      </c>
      <c r="AI62" s="36"/>
      <c r="AJ62" s="35" t="s">
        <v>0</v>
      </c>
      <c r="AK62" s="37"/>
      <c r="AL62" s="16">
        <f>AI62+AF62+AC62</f>
        <v>32</v>
      </c>
      <c r="AM62" s="17" t="s">
        <v>0</v>
      </c>
      <c r="AN62" s="18">
        <f t="shared" si="5"/>
        <v>50</v>
      </c>
      <c r="AO62" s="41"/>
      <c r="AP62" s="42"/>
      <c r="AQ62" s="39"/>
    </row>
    <row r="63" spans="1:43" ht="24.95" customHeight="1" thickBot="1" x14ac:dyDescent="0.3">
      <c r="A63" s="344"/>
      <c r="B63" s="296"/>
      <c r="C63" s="266">
        <f>K53</f>
        <v>17</v>
      </c>
      <c r="D63" s="267" t="s">
        <v>0</v>
      </c>
      <c r="E63" s="268">
        <f>I53</f>
        <v>25</v>
      </c>
      <c r="F63" s="266">
        <f>K58</f>
        <v>14</v>
      </c>
      <c r="G63" s="267" t="s">
        <v>0</v>
      </c>
      <c r="H63" s="268">
        <f>I58</f>
        <v>25</v>
      </c>
      <c r="I63" s="338"/>
      <c r="J63" s="339"/>
      <c r="K63" s="340"/>
      <c r="L63" s="266">
        <f>AH59</f>
        <v>25</v>
      </c>
      <c r="M63" s="267" t="s">
        <v>0</v>
      </c>
      <c r="N63" s="268">
        <f>AF59</f>
        <v>15</v>
      </c>
      <c r="O63" s="283"/>
      <c r="P63" s="285"/>
      <c r="Q63" s="287"/>
      <c r="R63" s="288"/>
      <c r="S63" s="289"/>
      <c r="T63" s="290"/>
      <c r="U63" s="2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7"/>
      <c r="AM63" s="307"/>
      <c r="AN63" s="307"/>
    </row>
    <row r="64" spans="1:43" ht="24.95" customHeight="1" thickBot="1" x14ac:dyDescent="0.3">
      <c r="A64" s="344"/>
      <c r="B64" s="296"/>
      <c r="C64" s="256">
        <f>K54</f>
        <v>0</v>
      </c>
      <c r="D64" s="257" t="s">
        <v>0</v>
      </c>
      <c r="E64" s="258">
        <f>I54</f>
        <v>0</v>
      </c>
      <c r="F64" s="256">
        <f>K59</f>
        <v>0</v>
      </c>
      <c r="G64" s="257" t="s">
        <v>0</v>
      </c>
      <c r="H64" s="258">
        <f>I59</f>
        <v>0</v>
      </c>
      <c r="I64" s="338"/>
      <c r="J64" s="339"/>
      <c r="K64" s="340"/>
      <c r="L64" s="256">
        <f>AK59</f>
        <v>0</v>
      </c>
      <c r="M64" s="257" t="s">
        <v>0</v>
      </c>
      <c r="N64" s="258">
        <f>AI59</f>
        <v>0</v>
      </c>
      <c r="O64" s="283">
        <f>L65+F65+C65</f>
        <v>101</v>
      </c>
      <c r="P64" s="285" t="s">
        <v>0</v>
      </c>
      <c r="Q64" s="287">
        <f>N65+H65+E65</f>
        <v>140</v>
      </c>
      <c r="R64" s="288"/>
      <c r="S64" s="289"/>
      <c r="T64" s="290"/>
      <c r="U64" s="2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55"/>
      <c r="AM64" s="55"/>
      <c r="AN64" s="55"/>
      <c r="AO64" s="21"/>
    </row>
    <row r="65" spans="1:45" ht="24.95" customHeight="1" thickBot="1" x14ac:dyDescent="0.3">
      <c r="A65" s="344"/>
      <c r="B65" s="295"/>
      <c r="C65" s="269">
        <f>SUM(C62:C64)</f>
        <v>32</v>
      </c>
      <c r="D65" s="270" t="s">
        <v>0</v>
      </c>
      <c r="E65" s="271">
        <f>SUM(E62:E64)</f>
        <v>50</v>
      </c>
      <c r="F65" s="269">
        <f>SUM(F62:F64)</f>
        <v>20</v>
      </c>
      <c r="G65" s="270" t="s">
        <v>0</v>
      </c>
      <c r="H65" s="271">
        <f>SUM(H62:H64)</f>
        <v>50</v>
      </c>
      <c r="I65" s="341"/>
      <c r="J65" s="342"/>
      <c r="K65" s="343"/>
      <c r="L65" s="269">
        <f>SUM(L62:L64)</f>
        <v>49</v>
      </c>
      <c r="M65" s="270" t="s">
        <v>0</v>
      </c>
      <c r="N65" s="271">
        <f>SUM(N62:N64)</f>
        <v>40</v>
      </c>
      <c r="O65" s="291"/>
      <c r="P65" s="292"/>
      <c r="Q65" s="293"/>
      <c r="R65" s="288"/>
      <c r="S65" s="289"/>
      <c r="T65" s="290"/>
      <c r="U65" s="2"/>
      <c r="AL65" s="56"/>
      <c r="AM65" s="56"/>
      <c r="AN65" s="56"/>
    </row>
    <row r="66" spans="1:45" ht="24.95" customHeight="1" thickBot="1" x14ac:dyDescent="0.3">
      <c r="A66" s="2"/>
      <c r="B66" s="294" t="str">
        <f>U18Z!B11</f>
        <v>Frenštát</v>
      </c>
      <c r="C66" s="259">
        <f>N51</f>
        <v>0</v>
      </c>
      <c r="D66" s="260" t="s">
        <v>0</v>
      </c>
      <c r="E66" s="261">
        <f>L51</f>
        <v>2</v>
      </c>
      <c r="F66" s="259">
        <f>N56</f>
        <v>0</v>
      </c>
      <c r="G66" s="260" t="s">
        <v>0</v>
      </c>
      <c r="H66" s="261">
        <f>L56</f>
        <v>2</v>
      </c>
      <c r="I66" s="259">
        <f>N61</f>
        <v>1</v>
      </c>
      <c r="J66" s="260" t="s">
        <v>0</v>
      </c>
      <c r="K66" s="261">
        <f>L61</f>
        <v>1</v>
      </c>
      <c r="L66" s="335"/>
      <c r="M66" s="336"/>
      <c r="N66" s="337"/>
      <c r="O66" s="282">
        <f>I66+F66+C66</f>
        <v>1</v>
      </c>
      <c r="P66" s="284" t="s">
        <v>0</v>
      </c>
      <c r="Q66" s="286">
        <f>K66+H66+E66</f>
        <v>5</v>
      </c>
      <c r="R66" s="288">
        <f>O66</f>
        <v>1</v>
      </c>
      <c r="S66" s="289">
        <f>O69/Q69</f>
        <v>0.65100671140939592</v>
      </c>
      <c r="T66" s="290">
        <v>4</v>
      </c>
      <c r="U66" s="2"/>
      <c r="AL66" s="56"/>
      <c r="AM66" s="56"/>
      <c r="AN66" s="56"/>
    </row>
    <row r="67" spans="1:45" ht="24.95" customHeight="1" thickBot="1" x14ac:dyDescent="0.3">
      <c r="A67" s="2"/>
      <c r="B67" s="296"/>
      <c r="C67" s="262">
        <f>N52</f>
        <v>13</v>
      </c>
      <c r="D67" s="263" t="s">
        <v>0</v>
      </c>
      <c r="E67" s="264">
        <f>L52</f>
        <v>25</v>
      </c>
      <c r="F67" s="262">
        <f>N57</f>
        <v>15</v>
      </c>
      <c r="G67" s="263" t="s">
        <v>0</v>
      </c>
      <c r="H67" s="264">
        <f>L57</f>
        <v>25</v>
      </c>
      <c r="I67" s="262">
        <f>N62</f>
        <v>25</v>
      </c>
      <c r="J67" s="263" t="s">
        <v>0</v>
      </c>
      <c r="K67" s="264">
        <f>L62</f>
        <v>24</v>
      </c>
      <c r="L67" s="338"/>
      <c r="M67" s="339"/>
      <c r="N67" s="340"/>
      <c r="O67" s="283"/>
      <c r="P67" s="285"/>
      <c r="Q67" s="287"/>
      <c r="R67" s="288"/>
      <c r="S67" s="289"/>
      <c r="T67" s="290"/>
      <c r="U67" s="2"/>
      <c r="AL67" s="56"/>
      <c r="AM67" s="56"/>
      <c r="AN67" s="56"/>
      <c r="AS67" s="7"/>
    </row>
    <row r="68" spans="1:45" ht="24.95" customHeight="1" thickBot="1" x14ac:dyDescent="0.3">
      <c r="A68" s="2"/>
      <c r="B68" s="296"/>
      <c r="C68" s="266">
        <f>N53</f>
        <v>9</v>
      </c>
      <c r="D68" s="267" t="s">
        <v>0</v>
      </c>
      <c r="E68" s="268">
        <f>L53</f>
        <v>25</v>
      </c>
      <c r="F68" s="266">
        <f>N58</f>
        <v>20</v>
      </c>
      <c r="G68" s="267" t="s">
        <v>0</v>
      </c>
      <c r="H68" s="268">
        <f>L58</f>
        <v>25</v>
      </c>
      <c r="I68" s="266">
        <f>N63</f>
        <v>15</v>
      </c>
      <c r="J68" s="267" t="s">
        <v>0</v>
      </c>
      <c r="K68" s="268">
        <f>L63</f>
        <v>25</v>
      </c>
      <c r="L68" s="338"/>
      <c r="M68" s="339"/>
      <c r="N68" s="340"/>
      <c r="O68" s="283"/>
      <c r="P68" s="285"/>
      <c r="Q68" s="287"/>
      <c r="R68" s="288"/>
      <c r="S68" s="289"/>
      <c r="T68" s="290"/>
      <c r="U68" s="2"/>
      <c r="AL68" s="56"/>
      <c r="AM68" s="56"/>
      <c r="AN68" s="56"/>
      <c r="AS68" s="10"/>
    </row>
    <row r="69" spans="1:45" ht="24.95" customHeight="1" thickBot="1" x14ac:dyDescent="0.4">
      <c r="A69" s="25">
        <v>1</v>
      </c>
      <c r="B69" s="296"/>
      <c r="C69" s="256">
        <f>N54</f>
        <v>0</v>
      </c>
      <c r="D69" s="257" t="s">
        <v>0</v>
      </c>
      <c r="E69" s="258">
        <f>L54</f>
        <v>0</v>
      </c>
      <c r="F69" s="256">
        <f>N59</f>
        <v>0</v>
      </c>
      <c r="G69" s="257" t="s">
        <v>0</v>
      </c>
      <c r="H69" s="258">
        <f>L59</f>
        <v>0</v>
      </c>
      <c r="I69" s="256">
        <f>N64</f>
        <v>0</v>
      </c>
      <c r="J69" s="257" t="s">
        <v>0</v>
      </c>
      <c r="K69" s="258">
        <f>L64</f>
        <v>0</v>
      </c>
      <c r="L69" s="338"/>
      <c r="M69" s="339"/>
      <c r="N69" s="340"/>
      <c r="O69" s="283">
        <f>I70+F70+C70</f>
        <v>97</v>
      </c>
      <c r="P69" s="285" t="s">
        <v>0</v>
      </c>
      <c r="Q69" s="287">
        <f>K70+H70+E70</f>
        <v>149</v>
      </c>
      <c r="R69" s="288"/>
      <c r="S69" s="289"/>
      <c r="T69" s="290"/>
      <c r="U69" s="2"/>
      <c r="W69" s="345" t="s">
        <v>151</v>
      </c>
      <c r="X69" s="346"/>
      <c r="Y69" s="346"/>
      <c r="Z69" s="350" t="s">
        <v>1</v>
      </c>
      <c r="AA69" s="351"/>
      <c r="AB69" s="352"/>
      <c r="AC69" s="350" t="s">
        <v>7</v>
      </c>
      <c r="AD69" s="351"/>
      <c r="AE69" s="352"/>
      <c r="AF69" s="350" t="s">
        <v>8</v>
      </c>
      <c r="AG69" s="351"/>
      <c r="AH69" s="352"/>
      <c r="AI69" s="350" t="s">
        <v>9</v>
      </c>
      <c r="AJ69" s="351"/>
      <c r="AK69" s="352"/>
      <c r="AL69" s="350" t="s">
        <v>2</v>
      </c>
      <c r="AM69" s="351"/>
      <c r="AN69" s="352"/>
      <c r="AO69" s="54" t="s">
        <v>42</v>
      </c>
      <c r="AP69" s="8" t="s">
        <v>34</v>
      </c>
      <c r="AQ69" s="9" t="s">
        <v>35</v>
      </c>
      <c r="AS69" s="10"/>
    </row>
    <row r="70" spans="1:45" ht="24.95" customHeight="1" thickBot="1" x14ac:dyDescent="0.4">
      <c r="A70" s="25"/>
      <c r="B70" s="295"/>
      <c r="C70" s="269">
        <f>SUM(C67:C69)</f>
        <v>22</v>
      </c>
      <c r="D70" s="270" t="s">
        <v>0</v>
      </c>
      <c r="E70" s="271">
        <f>SUM(E67:E69)</f>
        <v>50</v>
      </c>
      <c r="F70" s="269">
        <f>SUM(F67:F69)</f>
        <v>35</v>
      </c>
      <c r="G70" s="270" t="s">
        <v>0</v>
      </c>
      <c r="H70" s="271">
        <f>SUM(H67:H69)</f>
        <v>50</v>
      </c>
      <c r="I70" s="269">
        <f>SUM(I67:I69)</f>
        <v>40</v>
      </c>
      <c r="J70" s="270" t="s">
        <v>0</v>
      </c>
      <c r="K70" s="271">
        <f>SUM(K67:K69)</f>
        <v>49</v>
      </c>
      <c r="L70" s="341"/>
      <c r="M70" s="342"/>
      <c r="N70" s="343"/>
      <c r="O70" s="291"/>
      <c r="P70" s="292"/>
      <c r="Q70" s="293"/>
      <c r="R70" s="288"/>
      <c r="S70" s="289"/>
      <c r="T70" s="290"/>
      <c r="U70" s="2"/>
      <c r="W70" s="175" t="s">
        <v>128</v>
      </c>
      <c r="X70" s="120" t="s">
        <v>6</v>
      </c>
      <c r="Y70" s="184" t="s">
        <v>149</v>
      </c>
      <c r="Z70" s="119">
        <v>1</v>
      </c>
      <c r="AA70" s="120" t="s">
        <v>0</v>
      </c>
      <c r="AB70" s="121">
        <v>2</v>
      </c>
      <c r="AC70" s="119">
        <v>20</v>
      </c>
      <c r="AD70" s="120" t="s">
        <v>0</v>
      </c>
      <c r="AE70" s="121">
        <v>25</v>
      </c>
      <c r="AF70" s="119">
        <v>25</v>
      </c>
      <c r="AG70" s="120" t="s">
        <v>0</v>
      </c>
      <c r="AH70" s="121">
        <v>23</v>
      </c>
      <c r="AI70" s="119">
        <v>13</v>
      </c>
      <c r="AJ70" s="120" t="s">
        <v>0</v>
      </c>
      <c r="AK70" s="121">
        <v>15</v>
      </c>
      <c r="AL70" s="122">
        <f>AI70+AF70+AC70</f>
        <v>58</v>
      </c>
      <c r="AM70" s="120" t="s">
        <v>0</v>
      </c>
      <c r="AN70" s="123">
        <f>AK70+AH70+AE70</f>
        <v>63</v>
      </c>
      <c r="AO70" s="124">
        <v>0.625</v>
      </c>
      <c r="AP70" s="125">
        <v>1</v>
      </c>
      <c r="AQ70" s="126" t="s">
        <v>152</v>
      </c>
      <c r="AS70" s="15"/>
    </row>
    <row r="71" spans="1:45" ht="24.95" customHeight="1" x14ac:dyDescent="0.25">
      <c r="V71" s="19"/>
      <c r="W71" s="19"/>
      <c r="X71" s="19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0"/>
      <c r="AP71" s="2"/>
    </row>
    <row r="72" spans="1:45" ht="24.95" customHeight="1" thickBot="1" x14ac:dyDescent="0.3">
      <c r="V72" s="19"/>
      <c r="W72" s="19"/>
      <c r="X72" s="19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0"/>
    </row>
    <row r="73" spans="1:45" ht="24.95" customHeight="1" thickBot="1" x14ac:dyDescent="0.4">
      <c r="V73" s="19"/>
      <c r="W73" s="345" t="s">
        <v>43</v>
      </c>
      <c r="X73" s="346"/>
      <c r="Y73" s="346"/>
      <c r="Z73" s="350" t="s">
        <v>1</v>
      </c>
      <c r="AA73" s="351"/>
      <c r="AB73" s="352"/>
      <c r="AC73" s="350" t="s">
        <v>7</v>
      </c>
      <c r="AD73" s="351"/>
      <c r="AE73" s="352"/>
      <c r="AF73" s="350" t="s">
        <v>8</v>
      </c>
      <c r="AG73" s="351"/>
      <c r="AH73" s="352"/>
      <c r="AI73" s="350" t="s">
        <v>9</v>
      </c>
      <c r="AJ73" s="351"/>
      <c r="AK73" s="352"/>
      <c r="AL73" s="347" t="s">
        <v>2</v>
      </c>
      <c r="AM73" s="348"/>
      <c r="AN73" s="349"/>
      <c r="AO73" s="54" t="s">
        <v>42</v>
      </c>
      <c r="AP73" s="8" t="s">
        <v>34</v>
      </c>
      <c r="AQ73" s="9" t="s">
        <v>35</v>
      </c>
    </row>
    <row r="74" spans="1:45" ht="24.95" customHeight="1" x14ac:dyDescent="0.35">
      <c r="V74" s="19" t="s">
        <v>26</v>
      </c>
      <c r="W74" s="274" t="s">
        <v>129</v>
      </c>
      <c r="X74" s="154" t="s">
        <v>6</v>
      </c>
      <c r="Y74" s="273" t="s">
        <v>140</v>
      </c>
      <c r="Z74" s="44">
        <v>2</v>
      </c>
      <c r="AA74" s="43" t="s">
        <v>0</v>
      </c>
      <c r="AB74" s="45">
        <v>1</v>
      </c>
      <c r="AC74" s="46">
        <v>24</v>
      </c>
      <c r="AD74" s="43" t="s">
        <v>0</v>
      </c>
      <c r="AE74" s="45">
        <v>25</v>
      </c>
      <c r="AF74" s="46">
        <v>25</v>
      </c>
      <c r="AG74" s="43" t="s">
        <v>0</v>
      </c>
      <c r="AH74" s="45">
        <v>22</v>
      </c>
      <c r="AI74" s="46">
        <v>15</v>
      </c>
      <c r="AJ74" s="43" t="s">
        <v>0</v>
      </c>
      <c r="AK74" s="185">
        <v>14</v>
      </c>
      <c r="AL74" s="46">
        <f>AC74+AF74</f>
        <v>49</v>
      </c>
      <c r="AM74" s="43" t="s">
        <v>0</v>
      </c>
      <c r="AN74" s="45">
        <f>AE74+AH74+AK74</f>
        <v>61</v>
      </c>
      <c r="AO74" s="47">
        <v>0.5625</v>
      </c>
      <c r="AP74" s="159">
        <v>3</v>
      </c>
      <c r="AQ74" s="160" t="s">
        <v>144</v>
      </c>
    </row>
    <row r="75" spans="1:45" ht="24.95" customHeight="1" x14ac:dyDescent="0.35">
      <c r="V75" s="19" t="s">
        <v>27</v>
      </c>
      <c r="W75" s="150" t="s">
        <v>44</v>
      </c>
      <c r="X75" s="155"/>
      <c r="Y75" s="152" t="s">
        <v>141</v>
      </c>
      <c r="Z75" s="30">
        <v>2</v>
      </c>
      <c r="AA75" s="31" t="s">
        <v>0</v>
      </c>
      <c r="AB75" s="33">
        <v>0</v>
      </c>
      <c r="AC75" s="32">
        <v>25</v>
      </c>
      <c r="AD75" s="31" t="s">
        <v>0</v>
      </c>
      <c r="AE75" s="33">
        <v>17</v>
      </c>
      <c r="AF75" s="32">
        <v>25</v>
      </c>
      <c r="AG75" s="31" t="s">
        <v>0</v>
      </c>
      <c r="AH75" s="33">
        <v>22</v>
      </c>
      <c r="AI75" s="32"/>
      <c r="AJ75" s="31" t="s">
        <v>0</v>
      </c>
      <c r="AK75" s="186"/>
      <c r="AL75" s="32">
        <f t="shared" ref="AL75:AL77" si="6">AC75+AF75</f>
        <v>50</v>
      </c>
      <c r="AM75" s="31" t="s">
        <v>0</v>
      </c>
      <c r="AN75" s="33">
        <f t="shared" ref="AN75:AN77" si="7">AE75+AH75+AK75</f>
        <v>39</v>
      </c>
      <c r="AO75" s="47">
        <v>0.5625</v>
      </c>
      <c r="AP75" s="161">
        <v>4</v>
      </c>
      <c r="AQ75" s="162" t="s">
        <v>131</v>
      </c>
    </row>
    <row r="76" spans="1:45" ht="24.95" customHeight="1" x14ac:dyDescent="0.35">
      <c r="V76" s="19" t="s">
        <v>28</v>
      </c>
      <c r="W76" s="151" t="s">
        <v>142</v>
      </c>
      <c r="X76" s="156"/>
      <c r="Y76" s="152" t="s">
        <v>143</v>
      </c>
      <c r="Z76" s="76">
        <v>2</v>
      </c>
      <c r="AA76" s="49" t="s">
        <v>0</v>
      </c>
      <c r="AB76" s="77">
        <v>0</v>
      </c>
      <c r="AC76" s="48">
        <v>25</v>
      </c>
      <c r="AD76" s="49" t="s">
        <v>0</v>
      </c>
      <c r="AE76" s="77">
        <v>12</v>
      </c>
      <c r="AF76" s="48">
        <v>25</v>
      </c>
      <c r="AG76" s="49" t="s">
        <v>0</v>
      </c>
      <c r="AH76" s="77">
        <v>19</v>
      </c>
      <c r="AI76" s="48"/>
      <c r="AJ76" s="49" t="s">
        <v>0</v>
      </c>
      <c r="AK76" s="187"/>
      <c r="AL76" s="32">
        <f t="shared" si="6"/>
        <v>50</v>
      </c>
      <c r="AM76" s="49" t="s">
        <v>0</v>
      </c>
      <c r="AN76" s="33">
        <f t="shared" si="7"/>
        <v>31</v>
      </c>
      <c r="AO76" s="47">
        <v>0.5625</v>
      </c>
      <c r="AP76" s="161">
        <v>5</v>
      </c>
      <c r="AQ76" s="162" t="s">
        <v>148</v>
      </c>
    </row>
    <row r="77" spans="1:45" ht="24.95" customHeight="1" thickBot="1" x14ac:dyDescent="0.4">
      <c r="V77" s="19" t="s">
        <v>29</v>
      </c>
      <c r="W77" s="275" t="s">
        <v>45</v>
      </c>
      <c r="X77" s="157"/>
      <c r="Y77" s="153" t="s">
        <v>149</v>
      </c>
      <c r="Z77" s="78">
        <v>2</v>
      </c>
      <c r="AA77" s="51" t="s">
        <v>0</v>
      </c>
      <c r="AB77" s="79">
        <v>0</v>
      </c>
      <c r="AC77" s="50">
        <v>25</v>
      </c>
      <c r="AD77" s="51" t="s">
        <v>0</v>
      </c>
      <c r="AE77" s="79">
        <v>13</v>
      </c>
      <c r="AF77" s="50">
        <v>25</v>
      </c>
      <c r="AG77" s="51" t="s">
        <v>0</v>
      </c>
      <c r="AH77" s="79">
        <v>18</v>
      </c>
      <c r="AI77" s="50"/>
      <c r="AJ77" s="51" t="s">
        <v>0</v>
      </c>
      <c r="AK77" s="189"/>
      <c r="AL77" s="190">
        <f t="shared" si="6"/>
        <v>50</v>
      </c>
      <c r="AM77" s="188" t="s">
        <v>0</v>
      </c>
      <c r="AN77" s="191">
        <f t="shared" si="7"/>
        <v>31</v>
      </c>
      <c r="AO77" s="47">
        <v>0.5625</v>
      </c>
      <c r="AP77" s="161">
        <v>1</v>
      </c>
      <c r="AQ77" s="163" t="s">
        <v>150</v>
      </c>
    </row>
    <row r="78" spans="1:45" ht="24.95" customHeight="1" x14ac:dyDescent="0.25"/>
    <row r="79" spans="1:45" ht="24.95" customHeight="1" thickBot="1" x14ac:dyDescent="0.3"/>
    <row r="80" spans="1:45" ht="24.95" customHeight="1" thickBot="1" x14ac:dyDescent="0.4">
      <c r="R80" s="281" t="s">
        <v>46</v>
      </c>
      <c r="S80" s="281"/>
      <c r="W80" s="345" t="s">
        <v>10</v>
      </c>
      <c r="X80" s="346"/>
      <c r="Y80" s="346"/>
      <c r="Z80" s="350" t="s">
        <v>1</v>
      </c>
      <c r="AA80" s="351"/>
      <c r="AB80" s="352"/>
      <c r="AC80" s="350" t="s">
        <v>7</v>
      </c>
      <c r="AD80" s="351"/>
      <c r="AE80" s="352"/>
      <c r="AF80" s="350" t="s">
        <v>8</v>
      </c>
      <c r="AG80" s="351"/>
      <c r="AH80" s="352"/>
      <c r="AI80" s="350" t="s">
        <v>9</v>
      </c>
      <c r="AJ80" s="351"/>
      <c r="AK80" s="352"/>
      <c r="AL80" s="350" t="s">
        <v>2</v>
      </c>
      <c r="AM80" s="351"/>
      <c r="AN80" s="352"/>
      <c r="AO80" s="54" t="s">
        <v>42</v>
      </c>
      <c r="AP80" s="8" t="s">
        <v>34</v>
      </c>
      <c r="AQ80" s="9" t="s">
        <v>35</v>
      </c>
    </row>
    <row r="81" spans="18:43" ht="24.95" customHeight="1" x14ac:dyDescent="0.35">
      <c r="R81" s="86" t="s">
        <v>14</v>
      </c>
      <c r="S81" s="87" t="s">
        <v>70</v>
      </c>
      <c r="V81" s="1" t="s">
        <v>30</v>
      </c>
      <c r="W81" s="176" t="s">
        <v>129</v>
      </c>
      <c r="X81" s="164" t="s">
        <v>6</v>
      </c>
      <c r="Y81" s="180" t="s">
        <v>45</v>
      </c>
      <c r="Z81" s="128">
        <v>1</v>
      </c>
      <c r="AA81" s="63" t="s">
        <v>0</v>
      </c>
      <c r="AB81" s="129">
        <v>2</v>
      </c>
      <c r="AC81" s="128">
        <v>25</v>
      </c>
      <c r="AD81" s="63" t="s">
        <v>0</v>
      </c>
      <c r="AE81" s="129">
        <v>19</v>
      </c>
      <c r="AF81" s="128">
        <v>17</v>
      </c>
      <c r="AG81" s="63" t="s">
        <v>0</v>
      </c>
      <c r="AH81" s="129">
        <v>25</v>
      </c>
      <c r="AI81" s="128">
        <v>9</v>
      </c>
      <c r="AJ81" s="63" t="s">
        <v>0</v>
      </c>
      <c r="AK81" s="129">
        <v>15</v>
      </c>
      <c r="AL81" s="62">
        <f>AI81+AF81+AC81</f>
        <v>51</v>
      </c>
      <c r="AM81" s="63" t="s">
        <v>0</v>
      </c>
      <c r="AN81" s="64">
        <f>AK81+AH81+AE81</f>
        <v>59</v>
      </c>
      <c r="AO81" s="130">
        <v>0.59375</v>
      </c>
      <c r="AP81" s="131">
        <v>4</v>
      </c>
      <c r="AQ81" s="171" t="s">
        <v>132</v>
      </c>
    </row>
    <row r="82" spans="18:43" ht="24.95" customHeight="1" thickBot="1" x14ac:dyDescent="0.4">
      <c r="R82" s="86" t="s">
        <v>15</v>
      </c>
      <c r="S82" s="87" t="s">
        <v>155</v>
      </c>
      <c r="V82" s="1" t="s">
        <v>31</v>
      </c>
      <c r="W82" s="177" t="s">
        <v>44</v>
      </c>
      <c r="X82" s="174" t="s">
        <v>6</v>
      </c>
      <c r="Y82" s="182" t="s">
        <v>142</v>
      </c>
      <c r="Z82" s="172">
        <v>0</v>
      </c>
      <c r="AA82" s="71"/>
      <c r="AB82" s="173">
        <v>2</v>
      </c>
      <c r="AC82" s="172">
        <v>19</v>
      </c>
      <c r="AD82" s="71" t="s">
        <v>0</v>
      </c>
      <c r="AE82" s="173">
        <v>25</v>
      </c>
      <c r="AF82" s="172">
        <v>17</v>
      </c>
      <c r="AG82" s="71" t="s">
        <v>0</v>
      </c>
      <c r="AH82" s="173">
        <v>25</v>
      </c>
      <c r="AI82" s="172"/>
      <c r="AJ82" s="71" t="s">
        <v>0</v>
      </c>
      <c r="AK82" s="173"/>
      <c r="AL82" s="70">
        <f t="shared" ref="AL82" si="8">AI82+AF82+AC82</f>
        <v>36</v>
      </c>
      <c r="AM82" s="71" t="s">
        <v>0</v>
      </c>
      <c r="AN82" s="72">
        <f t="shared" ref="AN82" si="9">AK82+AH82+AE82</f>
        <v>50</v>
      </c>
      <c r="AO82" s="130">
        <v>0.59375</v>
      </c>
      <c r="AP82" s="131">
        <v>3</v>
      </c>
      <c r="AQ82" s="158" t="s">
        <v>138</v>
      </c>
    </row>
    <row r="83" spans="18:43" ht="24.95" customHeight="1" x14ac:dyDescent="0.3">
      <c r="R83" s="86" t="s">
        <v>16</v>
      </c>
      <c r="S83" s="87" t="s">
        <v>49</v>
      </c>
      <c r="V83" s="1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3"/>
      <c r="AP83" s="52"/>
      <c r="AQ83" s="52"/>
    </row>
    <row r="84" spans="18:43" ht="24.95" customHeight="1" thickBot="1" x14ac:dyDescent="0.35">
      <c r="R84" s="86" t="s">
        <v>17</v>
      </c>
      <c r="S84" s="87" t="s">
        <v>156</v>
      </c>
      <c r="V84" s="1"/>
    </row>
    <row r="85" spans="18:43" ht="24.95" customHeight="1" thickBot="1" x14ac:dyDescent="0.4">
      <c r="V85" s="1"/>
      <c r="W85" s="345" t="s">
        <v>11</v>
      </c>
      <c r="X85" s="346"/>
      <c r="Y85" s="346"/>
      <c r="Z85" s="350" t="s">
        <v>1</v>
      </c>
      <c r="AA85" s="351"/>
      <c r="AB85" s="352"/>
      <c r="AC85" s="350" t="s">
        <v>7</v>
      </c>
      <c r="AD85" s="351"/>
      <c r="AE85" s="352"/>
      <c r="AF85" s="350" t="s">
        <v>8</v>
      </c>
      <c r="AG85" s="351"/>
      <c r="AH85" s="352"/>
      <c r="AI85" s="350" t="s">
        <v>9</v>
      </c>
      <c r="AJ85" s="351"/>
      <c r="AK85" s="352"/>
      <c r="AL85" s="350" t="s">
        <v>2</v>
      </c>
      <c r="AM85" s="351"/>
      <c r="AN85" s="352"/>
      <c r="AO85" s="54" t="s">
        <v>42</v>
      </c>
      <c r="AP85" s="8" t="s">
        <v>34</v>
      </c>
      <c r="AQ85" s="9" t="s">
        <v>35</v>
      </c>
    </row>
    <row r="86" spans="18:43" ht="24.95" customHeight="1" thickBot="1" x14ac:dyDescent="0.4">
      <c r="V86" s="1" t="s">
        <v>32</v>
      </c>
      <c r="W86" s="175" t="s">
        <v>129</v>
      </c>
      <c r="X86" s="120" t="s">
        <v>6</v>
      </c>
      <c r="Y86" s="276" t="s">
        <v>44</v>
      </c>
      <c r="Z86" s="119">
        <v>2</v>
      </c>
      <c r="AA86" s="120" t="s">
        <v>0</v>
      </c>
      <c r="AB86" s="121">
        <v>0</v>
      </c>
      <c r="AC86" s="119">
        <v>25</v>
      </c>
      <c r="AD86" s="120" t="s">
        <v>0</v>
      </c>
      <c r="AE86" s="121">
        <v>18</v>
      </c>
      <c r="AF86" s="119">
        <v>25</v>
      </c>
      <c r="AG86" s="120" t="s">
        <v>0</v>
      </c>
      <c r="AH86" s="121">
        <v>23</v>
      </c>
      <c r="AI86" s="119"/>
      <c r="AJ86" s="120" t="s">
        <v>0</v>
      </c>
      <c r="AK86" s="121"/>
      <c r="AL86" s="122">
        <f>AI86+AF86+AC86</f>
        <v>50</v>
      </c>
      <c r="AM86" s="120" t="s">
        <v>0</v>
      </c>
      <c r="AN86" s="123">
        <f>AK86+AH86+AE86</f>
        <v>41</v>
      </c>
      <c r="AO86" s="124">
        <v>0.625</v>
      </c>
      <c r="AP86" s="125"/>
      <c r="AQ86" s="126" t="s">
        <v>144</v>
      </c>
    </row>
    <row r="87" spans="18:43" ht="24.95" customHeight="1" x14ac:dyDescent="0.25">
      <c r="V87" s="1"/>
    </row>
    <row r="88" spans="18:43" ht="24.95" customHeight="1" thickBot="1" x14ac:dyDescent="0.3">
      <c r="V88" s="1"/>
    </row>
    <row r="89" spans="18:43" ht="24.95" customHeight="1" thickBot="1" x14ac:dyDescent="0.4">
      <c r="V89" s="1"/>
      <c r="W89" s="345" t="s">
        <v>12</v>
      </c>
      <c r="X89" s="346"/>
      <c r="Y89" s="346"/>
      <c r="Z89" s="350" t="s">
        <v>1</v>
      </c>
      <c r="AA89" s="351"/>
      <c r="AB89" s="352"/>
      <c r="AC89" s="350" t="s">
        <v>7</v>
      </c>
      <c r="AD89" s="351"/>
      <c r="AE89" s="352"/>
      <c r="AF89" s="350" t="s">
        <v>8</v>
      </c>
      <c r="AG89" s="351"/>
      <c r="AH89" s="352"/>
      <c r="AI89" s="350" t="s">
        <v>9</v>
      </c>
      <c r="AJ89" s="351"/>
      <c r="AK89" s="352"/>
      <c r="AL89" s="350" t="s">
        <v>2</v>
      </c>
      <c r="AM89" s="351"/>
      <c r="AN89" s="352"/>
      <c r="AO89" s="54" t="s">
        <v>42</v>
      </c>
      <c r="AP89" s="8" t="s">
        <v>34</v>
      </c>
      <c r="AQ89" s="9" t="s">
        <v>35</v>
      </c>
    </row>
    <row r="90" spans="18:43" ht="24.95" customHeight="1" thickBot="1" x14ac:dyDescent="0.4">
      <c r="V90" s="1" t="s">
        <v>33</v>
      </c>
      <c r="W90" s="181" t="s">
        <v>45</v>
      </c>
      <c r="X90" s="63" t="s">
        <v>6</v>
      </c>
      <c r="Y90" s="178" t="s">
        <v>142</v>
      </c>
      <c r="Z90" s="128">
        <v>1</v>
      </c>
      <c r="AA90" s="63" t="s">
        <v>0</v>
      </c>
      <c r="AB90" s="129">
        <v>2</v>
      </c>
      <c r="AC90" s="121">
        <v>21</v>
      </c>
      <c r="AD90" s="63" t="s">
        <v>0</v>
      </c>
      <c r="AE90" s="129">
        <v>25</v>
      </c>
      <c r="AF90" s="128">
        <v>25</v>
      </c>
      <c r="AG90" s="63" t="s">
        <v>0</v>
      </c>
      <c r="AH90" s="129">
        <v>24</v>
      </c>
      <c r="AI90" s="128">
        <v>12</v>
      </c>
      <c r="AJ90" s="63" t="s">
        <v>0</v>
      </c>
      <c r="AK90" s="129">
        <v>15</v>
      </c>
      <c r="AL90" s="62">
        <f>AI90+AF90+AC90</f>
        <v>58</v>
      </c>
      <c r="AM90" s="63" t="s">
        <v>0</v>
      </c>
      <c r="AN90" s="64">
        <f>AK90+AH90+AE90</f>
        <v>64</v>
      </c>
      <c r="AO90" s="130">
        <v>0.65625</v>
      </c>
      <c r="AP90" s="131"/>
      <c r="AQ90" s="131" t="s">
        <v>153</v>
      </c>
    </row>
  </sheetData>
  <mergeCells count="233">
    <mergeCell ref="AC69:AE69"/>
    <mergeCell ref="AF69:AH69"/>
    <mergeCell ref="AI69:AK69"/>
    <mergeCell ref="AL69:AN69"/>
    <mergeCell ref="Z63:AB63"/>
    <mergeCell ref="AC63:AE63"/>
    <mergeCell ref="AF63:AH63"/>
    <mergeCell ref="AI63:AK63"/>
    <mergeCell ref="AL63:AN63"/>
    <mergeCell ref="W63:Y63"/>
    <mergeCell ref="O61:O63"/>
    <mergeCell ref="P61:P63"/>
    <mergeCell ref="Q61:Q63"/>
    <mergeCell ref="R61:R65"/>
    <mergeCell ref="S61:S65"/>
    <mergeCell ref="T61:T65"/>
    <mergeCell ref="W69:Y69"/>
    <mergeCell ref="Z69:AB69"/>
    <mergeCell ref="AL56:AN56"/>
    <mergeCell ref="O59:O60"/>
    <mergeCell ref="P59:P60"/>
    <mergeCell ref="Q59:Q60"/>
    <mergeCell ref="Q51:Q53"/>
    <mergeCell ref="R51:R55"/>
    <mergeCell ref="S51:S55"/>
    <mergeCell ref="T51:T55"/>
    <mergeCell ref="O54:O55"/>
    <mergeCell ref="P54:P55"/>
    <mergeCell ref="Q54:Q55"/>
    <mergeCell ref="Q56:Q58"/>
    <mergeCell ref="R56:R60"/>
    <mergeCell ref="S56:S60"/>
    <mergeCell ref="T56:T60"/>
    <mergeCell ref="W56:Y56"/>
    <mergeCell ref="Z56:AB56"/>
    <mergeCell ref="AC56:AE56"/>
    <mergeCell ref="AF56:AH56"/>
    <mergeCell ref="AI56:AK56"/>
    <mergeCell ref="W85:Y85"/>
    <mergeCell ref="W89:Y89"/>
    <mergeCell ref="W73:Y73"/>
    <mergeCell ref="AL73:AN73"/>
    <mergeCell ref="AI73:AK73"/>
    <mergeCell ref="AF73:AH73"/>
    <mergeCell ref="AC73:AE73"/>
    <mergeCell ref="Z73:AB73"/>
    <mergeCell ref="W80:Y80"/>
    <mergeCell ref="Z80:AB80"/>
    <mergeCell ref="AC80:AE80"/>
    <mergeCell ref="AF80:AH80"/>
    <mergeCell ref="AI80:AK80"/>
    <mergeCell ref="AL80:AN80"/>
    <mergeCell ref="Z85:AB85"/>
    <mergeCell ref="AC85:AE85"/>
    <mergeCell ref="AF85:AH85"/>
    <mergeCell ref="AI85:AK85"/>
    <mergeCell ref="AL85:AN85"/>
    <mergeCell ref="Z89:AB89"/>
    <mergeCell ref="AC89:AE89"/>
    <mergeCell ref="AF89:AH89"/>
    <mergeCell ref="AI89:AK89"/>
    <mergeCell ref="AL89:AN89"/>
    <mergeCell ref="A61:A65"/>
    <mergeCell ref="A56:A60"/>
    <mergeCell ref="B26:B27"/>
    <mergeCell ref="C26:E27"/>
    <mergeCell ref="F26:H27"/>
    <mergeCell ref="I26:K27"/>
    <mergeCell ref="L26:N27"/>
    <mergeCell ref="O26:Q26"/>
    <mergeCell ref="B66:B70"/>
    <mergeCell ref="L66:N70"/>
    <mergeCell ref="O66:O68"/>
    <mergeCell ref="P66:P68"/>
    <mergeCell ref="Q66:Q68"/>
    <mergeCell ref="O27:Q27"/>
    <mergeCell ref="O49:Q49"/>
    <mergeCell ref="O50:Q50"/>
    <mergeCell ref="O69:O70"/>
    <mergeCell ref="P69:P70"/>
    <mergeCell ref="Q69:Q70"/>
    <mergeCell ref="B61:B65"/>
    <mergeCell ref="I61:K65"/>
    <mergeCell ref="B28:B32"/>
    <mergeCell ref="C28:E32"/>
    <mergeCell ref="B43:B47"/>
    <mergeCell ref="L43:N47"/>
    <mergeCell ref="O51:O53"/>
    <mergeCell ref="P51:P53"/>
    <mergeCell ref="F56:H60"/>
    <mergeCell ref="O56:O58"/>
    <mergeCell ref="P56:P58"/>
    <mergeCell ref="B49:B50"/>
    <mergeCell ref="C49:E50"/>
    <mergeCell ref="F49:H50"/>
    <mergeCell ref="I49:K50"/>
    <mergeCell ref="L49:N50"/>
    <mergeCell ref="B56:B60"/>
    <mergeCell ref="A51:A55"/>
    <mergeCell ref="B51:B55"/>
    <mergeCell ref="C51:E55"/>
    <mergeCell ref="Q19:Q21"/>
    <mergeCell ref="O22:O23"/>
    <mergeCell ref="P22:P23"/>
    <mergeCell ref="Q22:Q23"/>
    <mergeCell ref="B14:B18"/>
    <mergeCell ref="I14:K18"/>
    <mergeCell ref="O14:O16"/>
    <mergeCell ref="P14:P16"/>
    <mergeCell ref="Q14:Q16"/>
    <mergeCell ref="O17:O18"/>
    <mergeCell ref="P17:P18"/>
    <mergeCell ref="Q17:Q18"/>
    <mergeCell ref="B19:B23"/>
    <mergeCell ref="L19:N23"/>
    <mergeCell ref="O19:O21"/>
    <mergeCell ref="P19:P21"/>
    <mergeCell ref="O28:O30"/>
    <mergeCell ref="P28:P30"/>
    <mergeCell ref="Q28:Q30"/>
    <mergeCell ref="B38:B42"/>
    <mergeCell ref="I38:K42"/>
    <mergeCell ref="S2:S3"/>
    <mergeCell ref="T2:T3"/>
    <mergeCell ref="W9:Y9"/>
    <mergeCell ref="S14:S18"/>
    <mergeCell ref="T14:T18"/>
    <mergeCell ref="S4:S8"/>
    <mergeCell ref="T4:T8"/>
    <mergeCell ref="R4:R8"/>
    <mergeCell ref="W16:Y16"/>
    <mergeCell ref="I2:K3"/>
    <mergeCell ref="L2:N3"/>
    <mergeCell ref="O2:Q2"/>
    <mergeCell ref="O7:O8"/>
    <mergeCell ref="P7:P8"/>
    <mergeCell ref="Q7:Q8"/>
    <mergeCell ref="Z9:AB9"/>
    <mergeCell ref="AL9:AN9"/>
    <mergeCell ref="R19:R23"/>
    <mergeCell ref="S19:S23"/>
    <mergeCell ref="T19:T23"/>
    <mergeCell ref="R9:R13"/>
    <mergeCell ref="S9:S13"/>
    <mergeCell ref="T9:T13"/>
    <mergeCell ref="AC9:AE9"/>
    <mergeCell ref="AF9:AH9"/>
    <mergeCell ref="AI9:AK9"/>
    <mergeCell ref="R14:R18"/>
    <mergeCell ref="AL16:AN16"/>
    <mergeCell ref="Z16:AB16"/>
    <mergeCell ref="AC16:AE16"/>
    <mergeCell ref="AF16:AH16"/>
    <mergeCell ref="AI16:AK16"/>
    <mergeCell ref="R2:R3"/>
    <mergeCell ref="O31:O32"/>
    <mergeCell ref="P31:P32"/>
    <mergeCell ref="Q31:Q32"/>
    <mergeCell ref="T33:T37"/>
    <mergeCell ref="W33:Y33"/>
    <mergeCell ref="Z33:AB33"/>
    <mergeCell ref="B1:T1"/>
    <mergeCell ref="B9:B13"/>
    <mergeCell ref="F9:H13"/>
    <mergeCell ref="O9:O11"/>
    <mergeCell ref="P9:P11"/>
    <mergeCell ref="Q9:Q11"/>
    <mergeCell ref="O12:O13"/>
    <mergeCell ref="P12:P13"/>
    <mergeCell ref="Q12:Q13"/>
    <mergeCell ref="O3:Q3"/>
    <mergeCell ref="B4:B8"/>
    <mergeCell ref="C4:E8"/>
    <mergeCell ref="O4:O6"/>
    <mergeCell ref="P4:P6"/>
    <mergeCell ref="Q4:Q6"/>
    <mergeCell ref="B2:B3"/>
    <mergeCell ref="C2:E3"/>
    <mergeCell ref="F2:H3"/>
    <mergeCell ref="AF33:AH33"/>
    <mergeCell ref="AI33:AK33"/>
    <mergeCell ref="AL33:AN33"/>
    <mergeCell ref="R26:R27"/>
    <mergeCell ref="S26:S27"/>
    <mergeCell ref="T26:T27"/>
    <mergeCell ref="P36:P37"/>
    <mergeCell ref="Q36:Q37"/>
    <mergeCell ref="R28:R32"/>
    <mergeCell ref="S28:S32"/>
    <mergeCell ref="T28:T32"/>
    <mergeCell ref="B33:B37"/>
    <mergeCell ref="F33:H37"/>
    <mergeCell ref="T38:T42"/>
    <mergeCell ref="W40:Y40"/>
    <mergeCell ref="Z40:AB40"/>
    <mergeCell ref="AC40:AE40"/>
    <mergeCell ref="AF40:AH40"/>
    <mergeCell ref="AI40:AK40"/>
    <mergeCell ref="AL40:AN40"/>
    <mergeCell ref="O41:O42"/>
    <mergeCell ref="P41:P42"/>
    <mergeCell ref="Q41:Q42"/>
    <mergeCell ref="O38:O40"/>
    <mergeCell ref="P38:P40"/>
    <mergeCell ref="Q38:Q40"/>
    <mergeCell ref="R38:R42"/>
    <mergeCell ref="S38:S42"/>
    <mergeCell ref="R33:R37"/>
    <mergeCell ref="S33:S37"/>
    <mergeCell ref="O33:O35"/>
    <mergeCell ref="P33:P35"/>
    <mergeCell ref="Q33:Q35"/>
    <mergeCell ref="O36:O37"/>
    <mergeCell ref="AC33:AE33"/>
    <mergeCell ref="R80:S80"/>
    <mergeCell ref="O43:O45"/>
    <mergeCell ref="P43:P45"/>
    <mergeCell ref="Q43:Q45"/>
    <mergeCell ref="R43:R47"/>
    <mergeCell ref="S43:S47"/>
    <mergeCell ref="T43:T47"/>
    <mergeCell ref="O46:O47"/>
    <mergeCell ref="P46:P47"/>
    <mergeCell ref="Q46:Q47"/>
    <mergeCell ref="R49:R50"/>
    <mergeCell ref="S49:S50"/>
    <mergeCell ref="T49:T50"/>
    <mergeCell ref="R66:R70"/>
    <mergeCell ref="S66:S70"/>
    <mergeCell ref="T66:T70"/>
    <mergeCell ref="O64:O65"/>
    <mergeCell ref="P64:P65"/>
    <mergeCell ref="Q64:Q65"/>
  </mergeCells>
  <phoneticPr fontId="2" type="noConversion"/>
  <pageMargins left="0.7" right="0.7" top="0.78740157499999996" bottom="0.78740157499999996" header="0.3" footer="0.3"/>
  <pageSetup paperSize="9" scale="21" orientation="landscape" horizontalDpi="360" verticalDpi="360" r:id="rId1"/>
  <rowBreaks count="1" manualBreakCount="1">
    <brk id="23" max="16383" man="1"/>
  </rowBreaks>
  <colBreaks count="2" manualBreakCount="2">
    <brk id="21" max="91" man="1"/>
    <brk id="43" max="9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1554-0CF4-4A45-9122-BD86F67BABBC}">
  <dimension ref="A1:AU59"/>
  <sheetViews>
    <sheetView topLeftCell="A42" zoomScale="70" zoomScaleNormal="70" workbookViewId="0">
      <selection activeCell="T54" sqref="T54:W60"/>
    </sheetView>
  </sheetViews>
  <sheetFormatPr defaultRowHeight="33.75" x14ac:dyDescent="0.5"/>
  <cols>
    <col min="1" max="1" width="9.140625" style="147"/>
    <col min="2" max="2" width="30.28515625" style="133" customWidth="1"/>
    <col min="3" max="3" width="9.42578125" bestFit="1" customWidth="1"/>
    <col min="5" max="6" width="9.42578125" bestFit="1" customWidth="1"/>
    <col min="8" max="9" width="9.42578125" bestFit="1" customWidth="1"/>
    <col min="11" max="12" width="9.42578125" bestFit="1" customWidth="1"/>
    <col min="14" max="14" width="9.42578125" bestFit="1" customWidth="1"/>
    <col min="15" max="15" width="10.140625" bestFit="1" customWidth="1"/>
    <col min="17" max="17" width="10.140625" bestFit="1" customWidth="1"/>
    <col min="18" max="18" width="9.42578125" bestFit="1" customWidth="1"/>
    <col min="19" max="19" width="14.42578125" customWidth="1"/>
    <col min="20" max="20" width="9.42578125" bestFit="1" customWidth="1"/>
    <col min="22" max="22" width="10.28515625" customWidth="1"/>
    <col min="23" max="23" width="13.42578125" customWidth="1"/>
    <col min="26" max="26" width="14" customWidth="1"/>
    <col min="27" max="27" width="36.85546875" customWidth="1"/>
    <col min="29" max="29" width="34.7109375" customWidth="1"/>
    <col min="31" max="31" width="5.85546875" customWidth="1"/>
    <col min="34" max="34" width="6.28515625" customWidth="1"/>
    <col min="37" max="37" width="4.5703125" customWidth="1"/>
    <col min="40" max="40" width="4" customWidth="1"/>
    <col min="43" max="43" width="4.28515625" customWidth="1"/>
    <col min="45" max="45" width="16.28515625" customWidth="1"/>
    <col min="46" max="46" width="11.42578125" customWidth="1"/>
    <col min="47" max="47" width="20.28515625" customWidth="1"/>
  </cols>
  <sheetData>
    <row r="1" spans="1:47" ht="30" customHeight="1" thickBot="1" x14ac:dyDescent="0.3">
      <c r="A1" s="141"/>
      <c r="B1" s="132"/>
      <c r="C1" s="10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03"/>
      <c r="R1" s="102"/>
      <c r="S1" s="6"/>
      <c r="T1" s="6"/>
      <c r="U1" s="23"/>
      <c r="V1" s="6"/>
      <c r="W1" s="6"/>
      <c r="AE1" s="6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30" customHeight="1" thickBot="1" x14ac:dyDescent="0.4">
      <c r="A2"/>
      <c r="B2" s="382" t="s">
        <v>122</v>
      </c>
      <c r="C2" s="384" t="str">
        <f>B4</f>
        <v>Vo slezská orlice</v>
      </c>
      <c r="D2" s="380"/>
      <c r="E2" s="380"/>
      <c r="F2" s="380" t="str">
        <f>B9</f>
        <v xml:space="preserve">VK Polanka nad Odrou </v>
      </c>
      <c r="G2" s="380"/>
      <c r="H2" s="380"/>
      <c r="I2" s="380" t="str">
        <f>B14</f>
        <v>TJ Sokol FM B</v>
      </c>
      <c r="J2" s="380"/>
      <c r="K2" s="380"/>
      <c r="L2" s="380" t="str">
        <f>B19</f>
        <v>VK Valmez</v>
      </c>
      <c r="M2" s="380"/>
      <c r="N2" s="380"/>
      <c r="O2" s="379" t="s">
        <v>1</v>
      </c>
      <c r="P2" s="380"/>
      <c r="Q2" s="381"/>
      <c r="R2" s="368" t="s">
        <v>3</v>
      </c>
      <c r="S2" s="355" t="s">
        <v>4</v>
      </c>
      <c r="T2" s="355" t="s">
        <v>5</v>
      </c>
      <c r="U2" s="2"/>
      <c r="Z2" s="74" t="s">
        <v>40</v>
      </c>
      <c r="AA2" s="363" t="s">
        <v>57</v>
      </c>
      <c r="AB2" s="363"/>
      <c r="AC2" s="363"/>
      <c r="AD2" s="308" t="s">
        <v>1</v>
      </c>
      <c r="AE2" s="309"/>
      <c r="AF2" s="310"/>
      <c r="AG2" s="308" t="s">
        <v>7</v>
      </c>
      <c r="AH2" s="309"/>
      <c r="AI2" s="310"/>
      <c r="AJ2" s="308" t="s">
        <v>8</v>
      </c>
      <c r="AK2" s="309"/>
      <c r="AL2" s="310"/>
      <c r="AM2" s="308" t="s">
        <v>9</v>
      </c>
      <c r="AN2" s="309"/>
      <c r="AO2" s="310"/>
      <c r="AP2" s="311" t="s">
        <v>2</v>
      </c>
      <c r="AQ2" s="309"/>
      <c r="AR2" s="312"/>
      <c r="AS2" s="57" t="s">
        <v>41</v>
      </c>
      <c r="AT2" s="58" t="s">
        <v>13</v>
      </c>
      <c r="AU2" s="59" t="s">
        <v>35</v>
      </c>
    </row>
    <row r="3" spans="1:47" ht="30" customHeight="1" thickBot="1" x14ac:dyDescent="0.4">
      <c r="A3"/>
      <c r="B3" s="383"/>
      <c r="C3" s="385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4" t="s">
        <v>2</v>
      </c>
      <c r="P3" s="365"/>
      <c r="Q3" s="366"/>
      <c r="R3" s="369"/>
      <c r="S3" s="355"/>
      <c r="T3" s="355"/>
      <c r="U3" s="2"/>
      <c r="Z3" s="61">
        <v>1</v>
      </c>
      <c r="AA3" s="62" t="str">
        <f>B4</f>
        <v>Vo slezská orlice</v>
      </c>
      <c r="AB3" s="63" t="s">
        <v>6</v>
      </c>
      <c r="AC3" s="64" t="str">
        <f>B19</f>
        <v>VK Valmez</v>
      </c>
      <c r="AD3" s="27">
        <v>0</v>
      </c>
      <c r="AE3" s="26" t="s">
        <v>0</v>
      </c>
      <c r="AF3" s="28">
        <v>2</v>
      </c>
      <c r="AG3" s="27">
        <v>3</v>
      </c>
      <c r="AH3" s="26" t="s">
        <v>0</v>
      </c>
      <c r="AI3" s="28">
        <v>25</v>
      </c>
      <c r="AJ3" s="27">
        <v>5</v>
      </c>
      <c r="AK3" s="26" t="s">
        <v>0</v>
      </c>
      <c r="AL3" s="28">
        <v>25</v>
      </c>
      <c r="AM3" s="27"/>
      <c r="AN3" s="26" t="s">
        <v>0</v>
      </c>
      <c r="AO3" s="28"/>
      <c r="AP3" s="13">
        <f>AM3+AJ3+AG3</f>
        <v>8</v>
      </c>
      <c r="AQ3" s="11" t="s">
        <v>0</v>
      </c>
      <c r="AR3" s="12">
        <f>AO3+AL3+AI3</f>
        <v>50</v>
      </c>
      <c r="AS3" s="83"/>
      <c r="AT3" s="29"/>
      <c r="AU3" s="40"/>
    </row>
    <row r="4" spans="1:47" ht="30" customHeight="1" thickBot="1" x14ac:dyDescent="0.4">
      <c r="A4"/>
      <c r="B4" s="368" t="str">
        <f>U20Z!B8</f>
        <v>Vo slezská orlice</v>
      </c>
      <c r="C4" s="387"/>
      <c r="D4" s="388"/>
      <c r="E4" s="389"/>
      <c r="F4" s="243">
        <f>AD6</f>
        <v>0</v>
      </c>
      <c r="G4" s="244" t="s">
        <v>0</v>
      </c>
      <c r="H4" s="245">
        <f>AF6</f>
        <v>2</v>
      </c>
      <c r="I4" s="243">
        <f>AF8</f>
        <v>0</v>
      </c>
      <c r="J4" s="244" t="s">
        <v>0</v>
      </c>
      <c r="K4" s="245">
        <f>AD8</f>
        <v>2</v>
      </c>
      <c r="L4" s="243">
        <f>AD3</f>
        <v>0</v>
      </c>
      <c r="M4" s="244" t="s">
        <v>0</v>
      </c>
      <c r="N4" s="245">
        <f>AF3</f>
        <v>2</v>
      </c>
      <c r="O4" s="379">
        <f>F4+I4+L4</f>
        <v>0</v>
      </c>
      <c r="P4" s="380" t="s">
        <v>0</v>
      </c>
      <c r="Q4" s="381">
        <f>H4+K4+N4</f>
        <v>6</v>
      </c>
      <c r="R4" s="354">
        <f>O4</f>
        <v>0</v>
      </c>
      <c r="S4" s="355">
        <f>O7/Q7</f>
        <v>0.54666666666666663</v>
      </c>
      <c r="T4" s="356">
        <v>4</v>
      </c>
      <c r="U4" s="2"/>
      <c r="Z4" s="65">
        <v>2</v>
      </c>
      <c r="AA4" s="66" t="str">
        <f>B9</f>
        <v xml:space="preserve">VK Polanka nad Odrou </v>
      </c>
      <c r="AB4" s="67" t="s">
        <v>6</v>
      </c>
      <c r="AC4" s="68" t="str">
        <f>B14</f>
        <v>TJ Sokol FM B</v>
      </c>
      <c r="AD4" s="32">
        <v>0</v>
      </c>
      <c r="AE4" s="31" t="s">
        <v>0</v>
      </c>
      <c r="AF4" s="33">
        <v>2</v>
      </c>
      <c r="AG4" s="32">
        <v>11</v>
      </c>
      <c r="AH4" s="31" t="s">
        <v>0</v>
      </c>
      <c r="AI4" s="33">
        <v>25</v>
      </c>
      <c r="AJ4" s="32">
        <v>19</v>
      </c>
      <c r="AK4" s="31" t="s">
        <v>0</v>
      </c>
      <c r="AL4" s="33">
        <v>25</v>
      </c>
      <c r="AM4" s="32"/>
      <c r="AN4" s="31" t="s">
        <v>0</v>
      </c>
      <c r="AO4" s="33"/>
      <c r="AP4" s="14">
        <f t="shared" ref="AP4:AP7" si="0">AM4+AJ4+AG4</f>
        <v>30</v>
      </c>
      <c r="AQ4" s="25" t="s">
        <v>0</v>
      </c>
      <c r="AR4" s="24">
        <f t="shared" ref="AR4:AR8" si="1">AO4+AL4+AI4</f>
        <v>50</v>
      </c>
      <c r="AS4" s="84"/>
      <c r="AT4" s="75"/>
      <c r="AU4" s="38"/>
    </row>
    <row r="5" spans="1:47" ht="30" customHeight="1" thickBot="1" x14ac:dyDescent="0.4">
      <c r="A5"/>
      <c r="B5" s="386"/>
      <c r="C5" s="390"/>
      <c r="D5" s="391"/>
      <c r="E5" s="392"/>
      <c r="F5" s="246">
        <f>AG6</f>
        <v>22</v>
      </c>
      <c r="G5" s="247" t="s">
        <v>0</v>
      </c>
      <c r="H5" s="248">
        <f>AI6</f>
        <v>25</v>
      </c>
      <c r="I5" s="246">
        <f>AI8</f>
        <v>23</v>
      </c>
      <c r="J5" s="249" t="s">
        <v>0</v>
      </c>
      <c r="K5" s="248">
        <f>AG8</f>
        <v>25</v>
      </c>
      <c r="L5" s="246">
        <f>AG3</f>
        <v>3</v>
      </c>
      <c r="M5" s="247" t="s">
        <v>0</v>
      </c>
      <c r="N5" s="248">
        <f>AI3</f>
        <v>25</v>
      </c>
      <c r="O5" s="357"/>
      <c r="P5" s="359"/>
      <c r="Q5" s="361"/>
      <c r="R5" s="354"/>
      <c r="S5" s="355"/>
      <c r="T5" s="356"/>
      <c r="U5" s="2"/>
      <c r="Z5" s="65">
        <v>3</v>
      </c>
      <c r="AA5" s="66" t="str">
        <f>B19</f>
        <v>VK Valmez</v>
      </c>
      <c r="AB5" s="67" t="s">
        <v>6</v>
      </c>
      <c r="AC5" s="68" t="str">
        <f>B14</f>
        <v>TJ Sokol FM B</v>
      </c>
      <c r="AD5" s="32">
        <v>2</v>
      </c>
      <c r="AE5" s="31" t="s">
        <v>0</v>
      </c>
      <c r="AF5" s="33">
        <v>0</v>
      </c>
      <c r="AG5" s="32">
        <v>25</v>
      </c>
      <c r="AH5" s="31" t="s">
        <v>0</v>
      </c>
      <c r="AI5" s="33">
        <v>11</v>
      </c>
      <c r="AJ5" s="32">
        <v>25</v>
      </c>
      <c r="AK5" s="31" t="s">
        <v>0</v>
      </c>
      <c r="AL5" s="33">
        <v>12</v>
      </c>
      <c r="AM5" s="32"/>
      <c r="AN5" s="31" t="s">
        <v>0</v>
      </c>
      <c r="AO5" s="33"/>
      <c r="AP5" s="14">
        <f t="shared" si="0"/>
        <v>50</v>
      </c>
      <c r="AQ5" s="25" t="s">
        <v>0</v>
      </c>
      <c r="AR5" s="24">
        <f t="shared" si="1"/>
        <v>23</v>
      </c>
      <c r="AS5" s="84"/>
      <c r="AT5" s="75"/>
      <c r="AU5" s="38"/>
    </row>
    <row r="6" spans="1:47" ht="30" customHeight="1" thickBot="1" x14ac:dyDescent="0.4">
      <c r="A6"/>
      <c r="B6" s="386"/>
      <c r="C6" s="390"/>
      <c r="D6" s="391"/>
      <c r="E6" s="392"/>
      <c r="F6" s="250">
        <f>AJ6</f>
        <v>20</v>
      </c>
      <c r="G6" s="251" t="s">
        <v>0</v>
      </c>
      <c r="H6" s="252">
        <f>AL6</f>
        <v>25</v>
      </c>
      <c r="I6" s="250">
        <f>AL8</f>
        <v>9</v>
      </c>
      <c r="J6" s="241" t="s">
        <v>0</v>
      </c>
      <c r="K6" s="252">
        <f>AJ8</f>
        <v>25</v>
      </c>
      <c r="L6" s="250">
        <f>AJ3</f>
        <v>5</v>
      </c>
      <c r="M6" s="251" t="s">
        <v>0</v>
      </c>
      <c r="N6" s="252">
        <f>AL3</f>
        <v>25</v>
      </c>
      <c r="O6" s="357"/>
      <c r="P6" s="359"/>
      <c r="Q6" s="361"/>
      <c r="R6" s="354"/>
      <c r="S6" s="355"/>
      <c r="T6" s="356"/>
      <c r="U6" s="2"/>
      <c r="Z6" s="65">
        <v>4</v>
      </c>
      <c r="AA6" s="66" t="str">
        <f>B4</f>
        <v>Vo slezská orlice</v>
      </c>
      <c r="AB6" s="67" t="s">
        <v>6</v>
      </c>
      <c r="AC6" s="68" t="str">
        <f>B9</f>
        <v xml:space="preserve">VK Polanka nad Odrou </v>
      </c>
      <c r="AD6" s="32">
        <v>0</v>
      </c>
      <c r="AE6" s="31" t="s">
        <v>0</v>
      </c>
      <c r="AF6" s="33">
        <v>2</v>
      </c>
      <c r="AG6" s="32">
        <v>22</v>
      </c>
      <c r="AH6" s="31" t="s">
        <v>0</v>
      </c>
      <c r="AI6" s="33">
        <v>25</v>
      </c>
      <c r="AJ6" s="32">
        <v>20</v>
      </c>
      <c r="AK6" s="31" t="s">
        <v>0</v>
      </c>
      <c r="AL6" s="33">
        <v>25</v>
      </c>
      <c r="AM6" s="32"/>
      <c r="AN6" s="31" t="s">
        <v>0</v>
      </c>
      <c r="AO6" s="33"/>
      <c r="AP6" s="14">
        <f t="shared" si="0"/>
        <v>42</v>
      </c>
      <c r="AQ6" s="25" t="s">
        <v>0</v>
      </c>
      <c r="AR6" s="24">
        <f t="shared" si="1"/>
        <v>50</v>
      </c>
      <c r="AS6" s="84"/>
      <c r="AT6" s="75"/>
      <c r="AU6" s="38"/>
    </row>
    <row r="7" spans="1:47" ht="30" customHeight="1" thickBot="1" x14ac:dyDescent="0.4">
      <c r="A7"/>
      <c r="B7" s="386"/>
      <c r="C7" s="390"/>
      <c r="D7" s="391"/>
      <c r="E7" s="392"/>
      <c r="F7" s="240">
        <f>AM6</f>
        <v>0</v>
      </c>
      <c r="G7" s="241" t="s">
        <v>0</v>
      </c>
      <c r="H7" s="242">
        <f>AO6</f>
        <v>0</v>
      </c>
      <c r="I7" s="240">
        <f>AO8</f>
        <v>0</v>
      </c>
      <c r="J7" s="241" t="s">
        <v>0</v>
      </c>
      <c r="K7" s="242">
        <f>AM8</f>
        <v>0</v>
      </c>
      <c r="L7" s="240">
        <f>AM3</f>
        <v>0</v>
      </c>
      <c r="M7" s="241" t="s">
        <v>0</v>
      </c>
      <c r="N7" s="242">
        <f>AO3</f>
        <v>0</v>
      </c>
      <c r="O7" s="357">
        <f>F8+I8+L8</f>
        <v>82</v>
      </c>
      <c r="P7" s="359" t="s">
        <v>0</v>
      </c>
      <c r="Q7" s="361">
        <f>H8+K8+N8</f>
        <v>150</v>
      </c>
      <c r="R7" s="354"/>
      <c r="S7" s="355"/>
      <c r="T7" s="356"/>
      <c r="U7" s="2"/>
      <c r="Z7" s="65">
        <v>5</v>
      </c>
      <c r="AA7" s="66" t="str">
        <f>B9</f>
        <v xml:space="preserve">VK Polanka nad Odrou </v>
      </c>
      <c r="AB7" s="67" t="s">
        <v>6</v>
      </c>
      <c r="AC7" s="68" t="str">
        <f>B19</f>
        <v>VK Valmez</v>
      </c>
      <c r="AD7" s="32">
        <v>0</v>
      </c>
      <c r="AE7" s="31" t="s">
        <v>0</v>
      </c>
      <c r="AF7" s="33">
        <v>2</v>
      </c>
      <c r="AG7" s="32">
        <v>8</v>
      </c>
      <c r="AH7" s="31" t="s">
        <v>0</v>
      </c>
      <c r="AI7" s="33">
        <v>25</v>
      </c>
      <c r="AJ7" s="32">
        <v>7</v>
      </c>
      <c r="AK7" s="31" t="s">
        <v>0</v>
      </c>
      <c r="AL7" s="33">
        <v>25</v>
      </c>
      <c r="AM7" s="32"/>
      <c r="AN7" s="31" t="s">
        <v>0</v>
      </c>
      <c r="AO7" s="33"/>
      <c r="AP7" s="14">
        <f t="shared" si="0"/>
        <v>15</v>
      </c>
      <c r="AQ7" s="25" t="s">
        <v>0</v>
      </c>
      <c r="AR7" s="24">
        <f t="shared" si="1"/>
        <v>50</v>
      </c>
      <c r="AS7" s="84"/>
      <c r="AT7" s="75"/>
      <c r="AU7" s="38"/>
    </row>
    <row r="8" spans="1:47" ht="30" customHeight="1" thickBot="1" x14ac:dyDescent="0.4">
      <c r="A8"/>
      <c r="B8" s="369"/>
      <c r="C8" s="393"/>
      <c r="D8" s="394"/>
      <c r="E8" s="395"/>
      <c r="F8" s="253">
        <f>SUM(F5:F7)</f>
        <v>42</v>
      </c>
      <c r="G8" s="254" t="s">
        <v>0</v>
      </c>
      <c r="H8" s="255">
        <f>SUM(H5:H7)</f>
        <v>50</v>
      </c>
      <c r="I8" s="253">
        <f>SUM(I5:I7)</f>
        <v>32</v>
      </c>
      <c r="J8" s="254" t="s">
        <v>0</v>
      </c>
      <c r="K8" s="255">
        <f>SUM(K5:K7)</f>
        <v>50</v>
      </c>
      <c r="L8" s="253">
        <f>SUM(L5:L7)</f>
        <v>8</v>
      </c>
      <c r="M8" s="254" t="s">
        <v>0</v>
      </c>
      <c r="N8" s="255">
        <f>SUM(N5:N7)</f>
        <v>50</v>
      </c>
      <c r="O8" s="358"/>
      <c r="P8" s="360"/>
      <c r="Q8" s="362"/>
      <c r="R8" s="354"/>
      <c r="S8" s="355"/>
      <c r="T8" s="356"/>
      <c r="U8" s="2"/>
      <c r="Z8" s="69">
        <v>6</v>
      </c>
      <c r="AA8" s="70" t="str">
        <f>B14</f>
        <v>TJ Sokol FM B</v>
      </c>
      <c r="AB8" s="71" t="s">
        <v>6</v>
      </c>
      <c r="AC8" s="72" t="str">
        <f>B4</f>
        <v>Vo slezská orlice</v>
      </c>
      <c r="AD8" s="36">
        <v>2</v>
      </c>
      <c r="AE8" s="35" t="s">
        <v>0</v>
      </c>
      <c r="AF8" s="37">
        <v>0</v>
      </c>
      <c r="AG8" s="36">
        <v>25</v>
      </c>
      <c r="AH8" s="35" t="s">
        <v>0</v>
      </c>
      <c r="AI8" s="37">
        <v>23</v>
      </c>
      <c r="AJ8" s="36">
        <v>25</v>
      </c>
      <c r="AK8" s="35" t="s">
        <v>0</v>
      </c>
      <c r="AL8" s="37">
        <v>9</v>
      </c>
      <c r="AM8" s="36"/>
      <c r="AN8" s="35" t="s">
        <v>0</v>
      </c>
      <c r="AO8" s="37"/>
      <c r="AP8" s="16">
        <f>AM8+AJ8+AG8</f>
        <v>50</v>
      </c>
      <c r="AQ8" s="17" t="s">
        <v>0</v>
      </c>
      <c r="AR8" s="18">
        <f t="shared" si="1"/>
        <v>32</v>
      </c>
      <c r="AS8" s="41"/>
      <c r="AT8" s="75"/>
      <c r="AU8" s="39"/>
    </row>
    <row r="9" spans="1:47" ht="30" customHeight="1" thickBot="1" x14ac:dyDescent="0.3">
      <c r="A9"/>
      <c r="B9" s="368" t="str">
        <f>U20Z!B9</f>
        <v xml:space="preserve">VK Polanka nad Odrou </v>
      </c>
      <c r="C9" s="243">
        <f>H4</f>
        <v>2</v>
      </c>
      <c r="D9" s="244" t="s">
        <v>0</v>
      </c>
      <c r="E9" s="245">
        <f>F4</f>
        <v>0</v>
      </c>
      <c r="F9" s="387"/>
      <c r="G9" s="388"/>
      <c r="H9" s="389"/>
      <c r="I9" s="243">
        <f>AD4</f>
        <v>0</v>
      </c>
      <c r="J9" s="244" t="s">
        <v>0</v>
      </c>
      <c r="K9" s="245">
        <f>AF4</f>
        <v>2</v>
      </c>
      <c r="L9" s="243">
        <f>AD7</f>
        <v>0</v>
      </c>
      <c r="M9" s="244" t="s">
        <v>0</v>
      </c>
      <c r="N9" s="245">
        <f>AF7</f>
        <v>2</v>
      </c>
      <c r="O9" s="379">
        <f>L9+I9+C9</f>
        <v>2</v>
      </c>
      <c r="P9" s="380" t="s">
        <v>0</v>
      </c>
      <c r="Q9" s="381">
        <f>N9+K9+E9</f>
        <v>4</v>
      </c>
      <c r="R9" s="354">
        <f>O9</f>
        <v>2</v>
      </c>
      <c r="S9" s="355">
        <f>O12/Q12</f>
        <v>0.66901408450704225</v>
      </c>
      <c r="T9" s="356">
        <v>3</v>
      </c>
      <c r="U9" s="2"/>
    </row>
    <row r="10" spans="1:47" ht="30" customHeight="1" thickBot="1" x14ac:dyDescent="0.3">
      <c r="A10"/>
      <c r="B10" s="386"/>
      <c r="C10" s="246">
        <f>H5</f>
        <v>25</v>
      </c>
      <c r="D10" s="247" t="s">
        <v>0</v>
      </c>
      <c r="E10" s="248">
        <f>F5</f>
        <v>22</v>
      </c>
      <c r="F10" s="390"/>
      <c r="G10" s="391"/>
      <c r="H10" s="392"/>
      <c r="I10" s="246">
        <f>AG4</f>
        <v>11</v>
      </c>
      <c r="J10" s="249" t="s">
        <v>0</v>
      </c>
      <c r="K10" s="248">
        <f>AI4</f>
        <v>25</v>
      </c>
      <c r="L10" s="246">
        <f>AG7</f>
        <v>8</v>
      </c>
      <c r="M10" s="247" t="s">
        <v>0</v>
      </c>
      <c r="N10" s="248">
        <f>AI7</f>
        <v>25</v>
      </c>
      <c r="O10" s="357"/>
      <c r="P10" s="359"/>
      <c r="Q10" s="361"/>
      <c r="R10" s="354"/>
      <c r="S10" s="355"/>
      <c r="T10" s="356"/>
      <c r="U10" s="2"/>
    </row>
    <row r="11" spans="1:47" ht="30" customHeight="1" thickBot="1" x14ac:dyDescent="0.3">
      <c r="A11"/>
      <c r="B11" s="386"/>
      <c r="C11" s="250">
        <f>H6</f>
        <v>25</v>
      </c>
      <c r="D11" s="251" t="s">
        <v>0</v>
      </c>
      <c r="E11" s="252">
        <f>F6</f>
        <v>20</v>
      </c>
      <c r="F11" s="390"/>
      <c r="G11" s="391"/>
      <c r="H11" s="392"/>
      <c r="I11" s="250">
        <f>AJ4</f>
        <v>19</v>
      </c>
      <c r="J11" s="251" t="s">
        <v>0</v>
      </c>
      <c r="K11" s="252">
        <f>AL4</f>
        <v>25</v>
      </c>
      <c r="L11" s="250">
        <f>AJ7</f>
        <v>7</v>
      </c>
      <c r="M11" s="251" t="s">
        <v>0</v>
      </c>
      <c r="N11" s="252">
        <f>AL7</f>
        <v>25</v>
      </c>
      <c r="O11" s="357"/>
      <c r="P11" s="359"/>
      <c r="Q11" s="361"/>
      <c r="R11" s="354"/>
      <c r="S11" s="355"/>
      <c r="T11" s="356"/>
      <c r="U11" s="2"/>
    </row>
    <row r="12" spans="1:47" ht="30" customHeight="1" thickBot="1" x14ac:dyDescent="0.3">
      <c r="A12"/>
      <c r="B12" s="386"/>
      <c r="C12" s="240">
        <f>H7</f>
        <v>0</v>
      </c>
      <c r="D12" s="241" t="s">
        <v>0</v>
      </c>
      <c r="E12" s="242">
        <f>F7</f>
        <v>0</v>
      </c>
      <c r="F12" s="390"/>
      <c r="G12" s="391"/>
      <c r="H12" s="392"/>
      <c r="I12" s="240">
        <f>AM4</f>
        <v>0</v>
      </c>
      <c r="J12" s="249" t="s">
        <v>0</v>
      </c>
      <c r="K12" s="242">
        <f>AO4</f>
        <v>0</v>
      </c>
      <c r="L12" s="240">
        <f>AM7</f>
        <v>0</v>
      </c>
      <c r="M12" s="241" t="s">
        <v>0</v>
      </c>
      <c r="N12" s="242">
        <f>AO7</f>
        <v>0</v>
      </c>
      <c r="O12" s="357">
        <f>L13+I13+C13</f>
        <v>95</v>
      </c>
      <c r="P12" s="359" t="s">
        <v>0</v>
      </c>
      <c r="Q12" s="361">
        <f>N13+K13+E13</f>
        <v>142</v>
      </c>
      <c r="R12" s="354"/>
      <c r="S12" s="355"/>
      <c r="T12" s="356"/>
      <c r="U12" s="2"/>
    </row>
    <row r="13" spans="1:47" ht="30" customHeight="1" thickBot="1" x14ac:dyDescent="0.3">
      <c r="A13"/>
      <c r="B13" s="369"/>
      <c r="C13" s="253">
        <f>SUM(C10:C12)</f>
        <v>50</v>
      </c>
      <c r="D13" s="254" t="s">
        <v>0</v>
      </c>
      <c r="E13" s="255">
        <f>SUM(E10:E12)</f>
        <v>42</v>
      </c>
      <c r="F13" s="393"/>
      <c r="G13" s="394"/>
      <c r="H13" s="395"/>
      <c r="I13" s="253">
        <f>SUM(I10:I12)</f>
        <v>30</v>
      </c>
      <c r="J13" s="254" t="s">
        <v>0</v>
      </c>
      <c r="K13" s="255">
        <f>SUM(K10:K12)</f>
        <v>50</v>
      </c>
      <c r="L13" s="253">
        <f>SUM(L10:L12)</f>
        <v>15</v>
      </c>
      <c r="M13" s="254" t="s">
        <v>0</v>
      </c>
      <c r="N13" s="255">
        <f>SUM(N10:N12)</f>
        <v>50</v>
      </c>
      <c r="O13" s="358"/>
      <c r="P13" s="360"/>
      <c r="Q13" s="362"/>
      <c r="R13" s="354"/>
      <c r="S13" s="355"/>
      <c r="T13" s="356"/>
      <c r="U13" s="2"/>
    </row>
    <row r="14" spans="1:47" ht="30" customHeight="1" thickBot="1" x14ac:dyDescent="0.3">
      <c r="A14"/>
      <c r="B14" s="368" t="str">
        <f>U20Z!B10</f>
        <v>TJ Sokol FM B</v>
      </c>
      <c r="C14" s="243">
        <f>K4</f>
        <v>2</v>
      </c>
      <c r="D14" s="244" t="s">
        <v>0</v>
      </c>
      <c r="E14" s="245">
        <f>I4</f>
        <v>0</v>
      </c>
      <c r="F14" s="243">
        <f>K9</f>
        <v>2</v>
      </c>
      <c r="G14" s="244" t="s">
        <v>0</v>
      </c>
      <c r="H14" s="245">
        <f>I9</f>
        <v>0</v>
      </c>
      <c r="I14" s="387"/>
      <c r="J14" s="388"/>
      <c r="K14" s="389"/>
      <c r="L14" s="243">
        <f>AF5</f>
        <v>0</v>
      </c>
      <c r="M14" s="244" t="s">
        <v>0</v>
      </c>
      <c r="N14" s="245">
        <f>AD5</f>
        <v>2</v>
      </c>
      <c r="O14" s="379">
        <f>L14+F14+C14</f>
        <v>4</v>
      </c>
      <c r="P14" s="380" t="s">
        <v>0</v>
      </c>
      <c r="Q14" s="381">
        <f>N14+H14+E14</f>
        <v>2</v>
      </c>
      <c r="R14" s="354">
        <f>O14</f>
        <v>4</v>
      </c>
      <c r="S14" s="355">
        <f>O17/Q17</f>
        <v>1.0982142857142858</v>
      </c>
      <c r="T14" s="356">
        <v>2</v>
      </c>
      <c r="U14" s="2"/>
    </row>
    <row r="15" spans="1:47" ht="30" customHeight="1" thickBot="1" x14ac:dyDescent="0.3">
      <c r="A15"/>
      <c r="B15" s="386"/>
      <c r="C15" s="246">
        <f>K5</f>
        <v>25</v>
      </c>
      <c r="D15" s="247" t="s">
        <v>0</v>
      </c>
      <c r="E15" s="248">
        <f>I5</f>
        <v>23</v>
      </c>
      <c r="F15" s="246">
        <f>K10</f>
        <v>25</v>
      </c>
      <c r="G15" s="247" t="s">
        <v>0</v>
      </c>
      <c r="H15" s="248">
        <f>I10</f>
        <v>11</v>
      </c>
      <c r="I15" s="390"/>
      <c r="J15" s="391"/>
      <c r="K15" s="392"/>
      <c r="L15" s="246">
        <f>AI5</f>
        <v>11</v>
      </c>
      <c r="M15" s="247" t="s">
        <v>0</v>
      </c>
      <c r="N15" s="248">
        <f>AG5</f>
        <v>25</v>
      </c>
      <c r="O15" s="357"/>
      <c r="P15" s="359"/>
      <c r="Q15" s="361"/>
      <c r="R15" s="354"/>
      <c r="S15" s="355"/>
      <c r="T15" s="356"/>
      <c r="U15" s="2"/>
    </row>
    <row r="16" spans="1:47" ht="30" customHeight="1" thickBot="1" x14ac:dyDescent="0.3">
      <c r="A16"/>
      <c r="B16" s="386"/>
      <c r="C16" s="250">
        <f>K6</f>
        <v>25</v>
      </c>
      <c r="D16" s="251" t="s">
        <v>0</v>
      </c>
      <c r="E16" s="252">
        <f>I6</f>
        <v>9</v>
      </c>
      <c r="F16" s="250">
        <f>K11</f>
        <v>25</v>
      </c>
      <c r="G16" s="251" t="s">
        <v>0</v>
      </c>
      <c r="H16" s="252">
        <f>I11</f>
        <v>19</v>
      </c>
      <c r="I16" s="390"/>
      <c r="J16" s="391"/>
      <c r="K16" s="392"/>
      <c r="L16" s="250">
        <f>AL5</f>
        <v>12</v>
      </c>
      <c r="M16" s="251" t="s">
        <v>0</v>
      </c>
      <c r="N16" s="252">
        <f>AJ5</f>
        <v>25</v>
      </c>
      <c r="O16" s="357"/>
      <c r="P16" s="359"/>
      <c r="Q16" s="361"/>
      <c r="R16" s="354"/>
      <c r="S16" s="355"/>
      <c r="T16" s="356"/>
      <c r="U16" s="2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7"/>
      <c r="AM16" s="307"/>
      <c r="AN16" s="307"/>
      <c r="AO16" s="3"/>
    </row>
    <row r="17" spans="1:47" ht="30" customHeight="1" thickBot="1" x14ac:dyDescent="0.3">
      <c r="A17"/>
      <c r="B17" s="386"/>
      <c r="C17" s="240">
        <f>K7</f>
        <v>0</v>
      </c>
      <c r="D17" s="241" t="s">
        <v>0</v>
      </c>
      <c r="E17" s="242">
        <f>I7</f>
        <v>0</v>
      </c>
      <c r="F17" s="240">
        <f>K12</f>
        <v>0</v>
      </c>
      <c r="G17" s="241" t="s">
        <v>0</v>
      </c>
      <c r="H17" s="242">
        <f>I12</f>
        <v>0</v>
      </c>
      <c r="I17" s="390"/>
      <c r="J17" s="391"/>
      <c r="K17" s="392"/>
      <c r="L17" s="240">
        <f>AO5</f>
        <v>0</v>
      </c>
      <c r="M17" s="241" t="s">
        <v>0</v>
      </c>
      <c r="N17" s="242">
        <f>AM5</f>
        <v>0</v>
      </c>
      <c r="O17" s="357">
        <f>L18+F18+C18</f>
        <v>123</v>
      </c>
      <c r="P17" s="359" t="s">
        <v>0</v>
      </c>
      <c r="Q17" s="361">
        <f>N18+H18+E18</f>
        <v>112</v>
      </c>
      <c r="R17" s="354"/>
      <c r="S17" s="355"/>
      <c r="T17" s="356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5"/>
      <c r="AM17" s="55"/>
      <c r="AN17" s="55"/>
      <c r="AO17" s="21"/>
    </row>
    <row r="18" spans="1:47" ht="30" customHeight="1" thickBot="1" x14ac:dyDescent="0.3">
      <c r="A18"/>
      <c r="B18" s="369"/>
      <c r="C18" s="253">
        <f>SUM(C15:C17)</f>
        <v>50</v>
      </c>
      <c r="D18" s="254" t="s">
        <v>0</v>
      </c>
      <c r="E18" s="255">
        <f>SUM(E15:E17)</f>
        <v>32</v>
      </c>
      <c r="F18" s="253">
        <f>SUM(F15:F17)</f>
        <v>50</v>
      </c>
      <c r="G18" s="254" t="s">
        <v>0</v>
      </c>
      <c r="H18" s="255">
        <f>SUM(H15:H17)</f>
        <v>30</v>
      </c>
      <c r="I18" s="393"/>
      <c r="J18" s="394"/>
      <c r="K18" s="395"/>
      <c r="L18" s="253">
        <f>SUM(L15:L17)</f>
        <v>23</v>
      </c>
      <c r="M18" s="254" t="s">
        <v>0</v>
      </c>
      <c r="N18" s="255">
        <f>SUM(N15:N17)</f>
        <v>50</v>
      </c>
      <c r="O18" s="358"/>
      <c r="P18" s="360"/>
      <c r="Q18" s="362"/>
      <c r="R18" s="354"/>
      <c r="S18" s="355"/>
      <c r="T18" s="356"/>
      <c r="U18" s="2"/>
      <c r="AL18" s="56"/>
      <c r="AM18" s="56"/>
      <c r="AN18" s="56"/>
      <c r="AO18" s="3"/>
    </row>
    <row r="19" spans="1:47" ht="30" customHeight="1" thickBot="1" x14ac:dyDescent="0.3">
      <c r="A19"/>
      <c r="B19" s="368" t="str">
        <f>U20Z!B11</f>
        <v>VK Valmez</v>
      </c>
      <c r="C19" s="243">
        <f>N4</f>
        <v>2</v>
      </c>
      <c r="D19" s="244" t="s">
        <v>0</v>
      </c>
      <c r="E19" s="245">
        <f>L4</f>
        <v>0</v>
      </c>
      <c r="F19" s="243">
        <f>N9</f>
        <v>2</v>
      </c>
      <c r="G19" s="244" t="s">
        <v>0</v>
      </c>
      <c r="H19" s="245">
        <f>L9</f>
        <v>0</v>
      </c>
      <c r="I19" s="243">
        <f>N14</f>
        <v>2</v>
      </c>
      <c r="J19" s="244" t="s">
        <v>0</v>
      </c>
      <c r="K19" s="245">
        <f>L14</f>
        <v>0</v>
      </c>
      <c r="L19" s="387"/>
      <c r="M19" s="388"/>
      <c r="N19" s="389"/>
      <c r="O19" s="379">
        <f>I19+F19+C19</f>
        <v>6</v>
      </c>
      <c r="P19" s="380" t="s">
        <v>0</v>
      </c>
      <c r="Q19" s="381">
        <f>K19+H19+E19</f>
        <v>0</v>
      </c>
      <c r="R19" s="354">
        <f>O19</f>
        <v>6</v>
      </c>
      <c r="S19" s="355">
        <f>O22/Q22</f>
        <v>3.2608695652173911</v>
      </c>
      <c r="T19" s="356">
        <v>1</v>
      </c>
      <c r="U19" s="2"/>
      <c r="AL19" s="56"/>
      <c r="AM19" s="56"/>
      <c r="AN19" s="56"/>
      <c r="AO19" s="3"/>
    </row>
    <row r="20" spans="1:47" ht="30" customHeight="1" thickBot="1" x14ac:dyDescent="0.3">
      <c r="A20"/>
      <c r="B20" s="386"/>
      <c r="C20" s="246">
        <f>N5</f>
        <v>25</v>
      </c>
      <c r="D20" s="247" t="s">
        <v>0</v>
      </c>
      <c r="E20" s="248">
        <f>L5</f>
        <v>3</v>
      </c>
      <c r="F20" s="246">
        <f>N10</f>
        <v>25</v>
      </c>
      <c r="G20" s="247" t="s">
        <v>0</v>
      </c>
      <c r="H20" s="248">
        <f>L10</f>
        <v>8</v>
      </c>
      <c r="I20" s="246">
        <f>N15</f>
        <v>25</v>
      </c>
      <c r="J20" s="247" t="s">
        <v>0</v>
      </c>
      <c r="K20" s="248">
        <f>L15</f>
        <v>11</v>
      </c>
      <c r="L20" s="390"/>
      <c r="M20" s="391"/>
      <c r="N20" s="392"/>
      <c r="O20" s="357"/>
      <c r="P20" s="359"/>
      <c r="Q20" s="361"/>
      <c r="R20" s="354"/>
      <c r="S20" s="355"/>
      <c r="T20" s="356"/>
      <c r="U20" s="2"/>
      <c r="AL20" s="56"/>
      <c r="AM20" s="56"/>
      <c r="AN20" s="56"/>
      <c r="AO20" s="3"/>
    </row>
    <row r="21" spans="1:47" ht="30" customHeight="1" thickBot="1" x14ac:dyDescent="0.3">
      <c r="A21"/>
      <c r="B21" s="386"/>
      <c r="C21" s="250">
        <f>N6</f>
        <v>25</v>
      </c>
      <c r="D21" s="251" t="s">
        <v>0</v>
      </c>
      <c r="E21" s="252">
        <f>L6</f>
        <v>5</v>
      </c>
      <c r="F21" s="250">
        <f>N11</f>
        <v>25</v>
      </c>
      <c r="G21" s="251" t="s">
        <v>0</v>
      </c>
      <c r="H21" s="252">
        <f>L11</f>
        <v>7</v>
      </c>
      <c r="I21" s="250">
        <f>N16</f>
        <v>25</v>
      </c>
      <c r="J21" s="251" t="s">
        <v>0</v>
      </c>
      <c r="K21" s="252">
        <f>L16</f>
        <v>12</v>
      </c>
      <c r="L21" s="390"/>
      <c r="M21" s="391"/>
      <c r="N21" s="392"/>
      <c r="O21" s="357"/>
      <c r="P21" s="359"/>
      <c r="Q21" s="361"/>
      <c r="R21" s="354"/>
      <c r="S21" s="355"/>
      <c r="T21" s="356"/>
      <c r="U21" s="2"/>
      <c r="AL21" s="56"/>
      <c r="AM21" s="56"/>
      <c r="AN21" s="56"/>
      <c r="AO21" s="3"/>
    </row>
    <row r="22" spans="1:47" ht="30" customHeight="1" thickBot="1" x14ac:dyDescent="0.3">
      <c r="A22"/>
      <c r="B22" s="386"/>
      <c r="C22" s="240">
        <f>N7</f>
        <v>0</v>
      </c>
      <c r="D22" s="241" t="s">
        <v>0</v>
      </c>
      <c r="E22" s="242">
        <f>L7</f>
        <v>0</v>
      </c>
      <c r="F22" s="240">
        <f>N12</f>
        <v>0</v>
      </c>
      <c r="G22" s="241" t="s">
        <v>0</v>
      </c>
      <c r="H22" s="242">
        <f>L12</f>
        <v>0</v>
      </c>
      <c r="I22" s="240">
        <f>N17</f>
        <v>0</v>
      </c>
      <c r="J22" s="241" t="s">
        <v>0</v>
      </c>
      <c r="K22" s="242">
        <f>L17</f>
        <v>0</v>
      </c>
      <c r="L22" s="390"/>
      <c r="M22" s="391"/>
      <c r="N22" s="392"/>
      <c r="O22" s="357">
        <f>I23+F23+C23</f>
        <v>150</v>
      </c>
      <c r="P22" s="359" t="s">
        <v>0</v>
      </c>
      <c r="Q22" s="361">
        <f>K23+H23+E23</f>
        <v>46</v>
      </c>
      <c r="R22" s="354"/>
      <c r="S22" s="355"/>
      <c r="T22" s="356"/>
      <c r="U22" s="2"/>
      <c r="AL22" s="56"/>
      <c r="AM22" s="56"/>
      <c r="AN22" s="56"/>
      <c r="AO22" s="3"/>
    </row>
    <row r="23" spans="1:47" ht="30" customHeight="1" thickBot="1" x14ac:dyDescent="0.3">
      <c r="A23"/>
      <c r="B23" s="369"/>
      <c r="C23" s="253">
        <f>SUM(C20:C22)</f>
        <v>50</v>
      </c>
      <c r="D23" s="254" t="s">
        <v>0</v>
      </c>
      <c r="E23" s="255">
        <f>SUM(E20:E22)</f>
        <v>8</v>
      </c>
      <c r="F23" s="253">
        <f>SUM(F20:F22)</f>
        <v>50</v>
      </c>
      <c r="G23" s="254" t="s">
        <v>0</v>
      </c>
      <c r="H23" s="255">
        <f>SUM(H20:H22)</f>
        <v>15</v>
      </c>
      <c r="I23" s="253">
        <f>SUM(I20:I22)</f>
        <v>50</v>
      </c>
      <c r="J23" s="254" t="s">
        <v>0</v>
      </c>
      <c r="K23" s="255">
        <f>SUM(K20:K22)</f>
        <v>23</v>
      </c>
      <c r="L23" s="393"/>
      <c r="M23" s="394"/>
      <c r="N23" s="395"/>
      <c r="O23" s="358"/>
      <c r="P23" s="360"/>
      <c r="Q23" s="362"/>
      <c r="R23" s="354"/>
      <c r="S23" s="355"/>
      <c r="T23" s="356"/>
      <c r="U23" s="2"/>
      <c r="AL23" s="56"/>
      <c r="AM23" s="56"/>
      <c r="AN23" s="56"/>
      <c r="AO23" s="3"/>
    </row>
    <row r="24" spans="1:47" ht="30" customHeight="1" thickBot="1" x14ac:dyDescent="0.3">
      <c r="A24"/>
      <c r="B24" s="146"/>
      <c r="C24" s="142"/>
      <c r="D24" s="142"/>
      <c r="E24" s="142"/>
      <c r="F24" s="142"/>
      <c r="G24" s="142"/>
      <c r="H24" s="142"/>
      <c r="I24" s="142"/>
      <c r="J24" s="142"/>
      <c r="K24" s="142"/>
      <c r="L24" s="143"/>
      <c r="M24" s="143"/>
      <c r="N24" s="143"/>
      <c r="O24" s="142"/>
      <c r="P24" s="142"/>
      <c r="Q24" s="142"/>
      <c r="R24" s="144"/>
      <c r="S24" s="142"/>
      <c r="T24" s="145"/>
      <c r="U24" s="2"/>
      <c r="AL24" s="56"/>
      <c r="AM24" s="56"/>
      <c r="AN24" s="56"/>
      <c r="AO24" s="3"/>
    </row>
    <row r="25" spans="1:47" ht="30" customHeight="1" thickBot="1" x14ac:dyDescent="0.4">
      <c r="A25" s="141"/>
      <c r="B25" s="382" t="s">
        <v>123</v>
      </c>
      <c r="C25" s="384" t="str">
        <f>B27</f>
        <v xml:space="preserve">Paskov </v>
      </c>
      <c r="D25" s="380"/>
      <c r="E25" s="380"/>
      <c r="F25" s="380" t="str">
        <f>B32</f>
        <v>Pinkfury</v>
      </c>
      <c r="G25" s="380"/>
      <c r="H25" s="380"/>
      <c r="I25" s="380" t="str">
        <f>B37</f>
        <v>SK Návsí</v>
      </c>
      <c r="J25" s="380"/>
      <c r="K25" s="380"/>
      <c r="L25" s="380" t="str">
        <f>B42</f>
        <v>TJ Sokol FM A</v>
      </c>
      <c r="M25" s="380"/>
      <c r="N25" s="380"/>
      <c r="O25" s="379" t="s">
        <v>1</v>
      </c>
      <c r="P25" s="380"/>
      <c r="Q25" s="381"/>
      <c r="R25" s="368" t="s">
        <v>3</v>
      </c>
      <c r="S25" s="355" t="s">
        <v>4</v>
      </c>
      <c r="T25" s="355" t="s">
        <v>5</v>
      </c>
      <c r="U25" s="2"/>
      <c r="Z25" s="74" t="s">
        <v>40</v>
      </c>
      <c r="AA25" s="367" t="s">
        <v>58</v>
      </c>
      <c r="AB25" s="367"/>
      <c r="AC25" s="367"/>
      <c r="AD25" s="308" t="s">
        <v>1</v>
      </c>
      <c r="AE25" s="309"/>
      <c r="AF25" s="310"/>
      <c r="AG25" s="308" t="s">
        <v>7</v>
      </c>
      <c r="AH25" s="309"/>
      <c r="AI25" s="310"/>
      <c r="AJ25" s="308" t="s">
        <v>8</v>
      </c>
      <c r="AK25" s="309"/>
      <c r="AL25" s="310"/>
      <c r="AM25" s="308" t="s">
        <v>9</v>
      </c>
      <c r="AN25" s="309"/>
      <c r="AO25" s="310"/>
      <c r="AP25" s="311" t="s">
        <v>2</v>
      </c>
      <c r="AQ25" s="309"/>
      <c r="AR25" s="312"/>
      <c r="AS25" s="57" t="s">
        <v>41</v>
      </c>
      <c r="AT25" s="58" t="s">
        <v>13</v>
      </c>
      <c r="AU25" s="59" t="s">
        <v>35</v>
      </c>
    </row>
    <row r="26" spans="1:47" ht="30" customHeight="1" thickBot="1" x14ac:dyDescent="0.4">
      <c r="A26" s="141"/>
      <c r="B26" s="383"/>
      <c r="C26" s="385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4" t="s">
        <v>2</v>
      </c>
      <c r="P26" s="365"/>
      <c r="Q26" s="366"/>
      <c r="R26" s="369"/>
      <c r="S26" s="355"/>
      <c r="T26" s="355"/>
      <c r="U26" s="2"/>
      <c r="Z26" s="61">
        <v>1</v>
      </c>
      <c r="AA26" s="62" t="str">
        <f>B27</f>
        <v xml:space="preserve">Paskov </v>
      </c>
      <c r="AB26" s="63" t="s">
        <v>6</v>
      </c>
      <c r="AC26" s="64" t="str">
        <f>B42</f>
        <v>TJ Sokol FM A</v>
      </c>
      <c r="AD26" s="27">
        <v>2</v>
      </c>
      <c r="AE26" s="26" t="s">
        <v>0</v>
      </c>
      <c r="AF26" s="28">
        <v>0</v>
      </c>
      <c r="AG26" s="27">
        <v>25</v>
      </c>
      <c r="AH26" s="26" t="s">
        <v>0</v>
      </c>
      <c r="AI26" s="28">
        <v>13</v>
      </c>
      <c r="AJ26" s="27">
        <v>25</v>
      </c>
      <c r="AK26" s="26" t="s">
        <v>0</v>
      </c>
      <c r="AL26" s="28">
        <v>15</v>
      </c>
      <c r="AM26" s="27"/>
      <c r="AN26" s="26" t="s">
        <v>0</v>
      </c>
      <c r="AO26" s="28"/>
      <c r="AP26" s="13">
        <f>AM26+AJ26+AG26</f>
        <v>50</v>
      </c>
      <c r="AQ26" s="11" t="s">
        <v>0</v>
      </c>
      <c r="AR26" s="12">
        <f>AO26+AL26+AI26</f>
        <v>28</v>
      </c>
      <c r="AS26" s="83"/>
      <c r="AT26" s="29"/>
      <c r="AU26" s="40"/>
    </row>
    <row r="27" spans="1:47" ht="30" customHeight="1" thickBot="1" x14ac:dyDescent="0.4">
      <c r="A27" s="141"/>
      <c r="B27" s="368" t="str">
        <f>U20Z!B4</f>
        <v xml:space="preserve">Paskov </v>
      </c>
      <c r="C27" s="370"/>
      <c r="D27" s="371"/>
      <c r="E27" s="372"/>
      <c r="F27" s="243">
        <f>AD29</f>
        <v>2</v>
      </c>
      <c r="G27" s="244" t="s">
        <v>0</v>
      </c>
      <c r="H27" s="245">
        <f>AF29</f>
        <v>0</v>
      </c>
      <c r="I27" s="243">
        <f>AF31</f>
        <v>2</v>
      </c>
      <c r="J27" s="244" t="s">
        <v>0</v>
      </c>
      <c r="K27" s="245">
        <f>AD31</f>
        <v>0</v>
      </c>
      <c r="L27" s="243">
        <f>AD26</f>
        <v>2</v>
      </c>
      <c r="M27" s="244" t="s">
        <v>0</v>
      </c>
      <c r="N27" s="245">
        <f>AF26</f>
        <v>0</v>
      </c>
      <c r="O27" s="379">
        <f>F27+I27+L27</f>
        <v>6</v>
      </c>
      <c r="P27" s="380" t="s">
        <v>0</v>
      </c>
      <c r="Q27" s="381">
        <f>H27+K27+N27</f>
        <v>0</v>
      </c>
      <c r="R27" s="354">
        <f>O27</f>
        <v>6</v>
      </c>
      <c r="S27" s="355">
        <f>O30/Q30</f>
        <v>1.8292682926829269</v>
      </c>
      <c r="T27" s="356">
        <v>1</v>
      </c>
      <c r="U27" s="2"/>
      <c r="Z27" s="65">
        <v>2</v>
      </c>
      <c r="AA27" s="66" t="str">
        <f>B32</f>
        <v>Pinkfury</v>
      </c>
      <c r="AB27" s="67" t="s">
        <v>6</v>
      </c>
      <c r="AC27" s="68" t="str">
        <f>B37</f>
        <v>SK Návsí</v>
      </c>
      <c r="AD27" s="32">
        <v>2</v>
      </c>
      <c r="AE27" s="31" t="s">
        <v>0</v>
      </c>
      <c r="AF27" s="33">
        <v>0</v>
      </c>
      <c r="AG27" s="32">
        <v>25</v>
      </c>
      <c r="AH27" s="31" t="s">
        <v>0</v>
      </c>
      <c r="AI27" s="33">
        <v>7</v>
      </c>
      <c r="AJ27" s="32">
        <v>25</v>
      </c>
      <c r="AK27" s="31" t="s">
        <v>0</v>
      </c>
      <c r="AL27" s="33">
        <v>10</v>
      </c>
      <c r="AM27" s="32"/>
      <c r="AN27" s="31" t="s">
        <v>0</v>
      </c>
      <c r="AO27" s="33"/>
      <c r="AP27" s="14">
        <f t="shared" ref="AP27:AP30" si="2">AM27+AJ27+AG27</f>
        <v>50</v>
      </c>
      <c r="AQ27" s="25" t="s">
        <v>0</v>
      </c>
      <c r="AR27" s="24">
        <f t="shared" ref="AR27:AR31" si="3">AO27+AL27+AI27</f>
        <v>17</v>
      </c>
      <c r="AS27" s="84"/>
      <c r="AT27" s="75"/>
      <c r="AU27" s="38"/>
    </row>
    <row r="28" spans="1:47" ht="30" customHeight="1" thickBot="1" x14ac:dyDescent="0.4">
      <c r="A28" s="141"/>
      <c r="B28" s="386"/>
      <c r="C28" s="373"/>
      <c r="D28" s="374"/>
      <c r="E28" s="375"/>
      <c r="F28" s="246">
        <f>AG29</f>
        <v>25</v>
      </c>
      <c r="G28" s="247" t="s">
        <v>0</v>
      </c>
      <c r="H28" s="248">
        <f>AI29</f>
        <v>13</v>
      </c>
      <c r="I28" s="246">
        <f>AI31</f>
        <v>25</v>
      </c>
      <c r="J28" s="249" t="s">
        <v>0</v>
      </c>
      <c r="K28" s="248">
        <f>AG31</f>
        <v>7</v>
      </c>
      <c r="L28" s="246">
        <f>AG26</f>
        <v>25</v>
      </c>
      <c r="M28" s="247" t="s">
        <v>0</v>
      </c>
      <c r="N28" s="248">
        <f>AI26</f>
        <v>13</v>
      </c>
      <c r="O28" s="357"/>
      <c r="P28" s="359"/>
      <c r="Q28" s="361"/>
      <c r="R28" s="354"/>
      <c r="S28" s="355"/>
      <c r="T28" s="356"/>
      <c r="U28" s="2"/>
      <c r="Z28" s="65">
        <v>3</v>
      </c>
      <c r="AA28" s="66" t="str">
        <f>B42</f>
        <v>TJ Sokol FM A</v>
      </c>
      <c r="AB28" s="67" t="s">
        <v>6</v>
      </c>
      <c r="AC28" s="68" t="str">
        <f>B37</f>
        <v>SK Návsí</v>
      </c>
      <c r="AD28" s="32">
        <v>2</v>
      </c>
      <c r="AE28" s="31" t="s">
        <v>0</v>
      </c>
      <c r="AF28" s="33">
        <v>0</v>
      </c>
      <c r="AG28" s="32">
        <v>25</v>
      </c>
      <c r="AH28" s="31" t="s">
        <v>0</v>
      </c>
      <c r="AI28" s="33">
        <v>8</v>
      </c>
      <c r="AJ28" s="32">
        <v>25</v>
      </c>
      <c r="AK28" s="31" t="s">
        <v>0</v>
      </c>
      <c r="AL28" s="33">
        <v>8</v>
      </c>
      <c r="AM28" s="32"/>
      <c r="AN28" s="31" t="s">
        <v>0</v>
      </c>
      <c r="AO28" s="33"/>
      <c r="AP28" s="14">
        <f t="shared" si="2"/>
        <v>50</v>
      </c>
      <c r="AQ28" s="25" t="s">
        <v>0</v>
      </c>
      <c r="AR28" s="24">
        <f t="shared" si="3"/>
        <v>16</v>
      </c>
      <c r="AS28" s="84"/>
      <c r="AT28" s="75"/>
      <c r="AU28" s="38"/>
    </row>
    <row r="29" spans="1:47" ht="30" customHeight="1" thickBot="1" x14ac:dyDescent="0.4">
      <c r="A29" s="141"/>
      <c r="B29" s="386"/>
      <c r="C29" s="373"/>
      <c r="D29" s="374"/>
      <c r="E29" s="375"/>
      <c r="F29" s="250">
        <f>AJ29</f>
        <v>25</v>
      </c>
      <c r="G29" s="251" t="s">
        <v>0</v>
      </c>
      <c r="H29" s="252">
        <f>AL29</f>
        <v>19</v>
      </c>
      <c r="I29" s="250">
        <f>AL31</f>
        <v>25</v>
      </c>
      <c r="J29" s="241" t="s">
        <v>0</v>
      </c>
      <c r="K29" s="252">
        <f>AJ31</f>
        <v>15</v>
      </c>
      <c r="L29" s="250">
        <f>AJ26</f>
        <v>25</v>
      </c>
      <c r="M29" s="251" t="s">
        <v>0</v>
      </c>
      <c r="N29" s="252">
        <f>AL26</f>
        <v>15</v>
      </c>
      <c r="O29" s="357"/>
      <c r="P29" s="359"/>
      <c r="Q29" s="361"/>
      <c r="R29" s="354"/>
      <c r="S29" s="355"/>
      <c r="T29" s="356"/>
      <c r="U29" s="2"/>
      <c r="Z29" s="65">
        <v>4</v>
      </c>
      <c r="AA29" s="66" t="str">
        <f>B27</f>
        <v xml:space="preserve">Paskov </v>
      </c>
      <c r="AB29" s="67" t="s">
        <v>6</v>
      </c>
      <c r="AC29" s="68" t="str">
        <f>B32</f>
        <v>Pinkfury</v>
      </c>
      <c r="AD29" s="32">
        <v>2</v>
      </c>
      <c r="AE29" s="31" t="s">
        <v>0</v>
      </c>
      <c r="AF29" s="33">
        <v>0</v>
      </c>
      <c r="AG29" s="32">
        <v>25</v>
      </c>
      <c r="AH29" s="31" t="s">
        <v>0</v>
      </c>
      <c r="AI29" s="33">
        <v>13</v>
      </c>
      <c r="AJ29" s="32">
        <v>25</v>
      </c>
      <c r="AK29" s="31" t="s">
        <v>0</v>
      </c>
      <c r="AL29" s="33">
        <v>19</v>
      </c>
      <c r="AM29" s="32"/>
      <c r="AN29" s="31" t="s">
        <v>0</v>
      </c>
      <c r="AO29" s="33"/>
      <c r="AP29" s="14">
        <f t="shared" si="2"/>
        <v>50</v>
      </c>
      <c r="AQ29" s="25" t="s">
        <v>0</v>
      </c>
      <c r="AR29" s="24">
        <f t="shared" si="3"/>
        <v>32</v>
      </c>
      <c r="AS29" s="84"/>
      <c r="AT29" s="75"/>
      <c r="AU29" s="38"/>
    </row>
    <row r="30" spans="1:47" ht="30" customHeight="1" thickBot="1" x14ac:dyDescent="0.4">
      <c r="A30" s="141"/>
      <c r="B30" s="386"/>
      <c r="C30" s="373"/>
      <c r="D30" s="374"/>
      <c r="E30" s="375"/>
      <c r="F30" s="240">
        <f>AM29</f>
        <v>0</v>
      </c>
      <c r="G30" s="241" t="s">
        <v>0</v>
      </c>
      <c r="H30" s="242">
        <f>AO29</f>
        <v>0</v>
      </c>
      <c r="I30" s="240">
        <f>AO31</f>
        <v>0</v>
      </c>
      <c r="J30" s="241" t="s">
        <v>0</v>
      </c>
      <c r="K30" s="242">
        <f>AM31</f>
        <v>0</v>
      </c>
      <c r="L30" s="240">
        <f>AM26</f>
        <v>0</v>
      </c>
      <c r="M30" s="241" t="s">
        <v>0</v>
      </c>
      <c r="N30" s="242">
        <f>AO26</f>
        <v>0</v>
      </c>
      <c r="O30" s="357">
        <f>F31+I31+L31</f>
        <v>150</v>
      </c>
      <c r="P30" s="359" t="s">
        <v>0</v>
      </c>
      <c r="Q30" s="361">
        <f>H31+K31+N31</f>
        <v>82</v>
      </c>
      <c r="R30" s="354"/>
      <c r="S30" s="355"/>
      <c r="T30" s="356"/>
      <c r="U30" s="2"/>
      <c r="Z30" s="65">
        <v>5</v>
      </c>
      <c r="AA30" s="66" t="str">
        <f>B32</f>
        <v>Pinkfury</v>
      </c>
      <c r="AB30" s="67" t="s">
        <v>6</v>
      </c>
      <c r="AC30" s="68" t="str">
        <f>B42</f>
        <v>TJ Sokol FM A</v>
      </c>
      <c r="AD30" s="32">
        <v>1</v>
      </c>
      <c r="AE30" s="31" t="s">
        <v>0</v>
      </c>
      <c r="AF30" s="33">
        <v>1</v>
      </c>
      <c r="AG30" s="32">
        <v>25</v>
      </c>
      <c r="AH30" s="31" t="s">
        <v>0</v>
      </c>
      <c r="AI30" s="33">
        <v>19</v>
      </c>
      <c r="AJ30" s="32">
        <v>14</v>
      </c>
      <c r="AK30" s="31" t="s">
        <v>0</v>
      </c>
      <c r="AL30" s="33">
        <v>25</v>
      </c>
      <c r="AM30" s="32"/>
      <c r="AN30" s="31" t="s">
        <v>0</v>
      </c>
      <c r="AO30" s="33"/>
      <c r="AP30" s="14">
        <f t="shared" si="2"/>
        <v>39</v>
      </c>
      <c r="AQ30" s="25" t="s">
        <v>0</v>
      </c>
      <c r="AR30" s="24">
        <f t="shared" si="3"/>
        <v>44</v>
      </c>
      <c r="AS30" s="84"/>
      <c r="AT30" s="75"/>
      <c r="AU30" s="38"/>
    </row>
    <row r="31" spans="1:47" ht="30" customHeight="1" thickBot="1" x14ac:dyDescent="0.4">
      <c r="A31" s="141"/>
      <c r="B31" s="369"/>
      <c r="C31" s="376"/>
      <c r="D31" s="377"/>
      <c r="E31" s="378"/>
      <c r="F31" s="253">
        <f>SUM(F28:F30)</f>
        <v>50</v>
      </c>
      <c r="G31" s="254" t="s">
        <v>0</v>
      </c>
      <c r="H31" s="255">
        <f>SUM(H28:H30)</f>
        <v>32</v>
      </c>
      <c r="I31" s="253">
        <f>SUM(I28:I30)</f>
        <v>50</v>
      </c>
      <c r="J31" s="254" t="s">
        <v>0</v>
      </c>
      <c r="K31" s="255">
        <f>SUM(K28:K30)</f>
        <v>22</v>
      </c>
      <c r="L31" s="253">
        <f>SUM(L28:L30)</f>
        <v>50</v>
      </c>
      <c r="M31" s="254" t="s">
        <v>0</v>
      </c>
      <c r="N31" s="255">
        <f>SUM(N28:N30)</f>
        <v>28</v>
      </c>
      <c r="O31" s="358"/>
      <c r="P31" s="360"/>
      <c r="Q31" s="362"/>
      <c r="R31" s="354"/>
      <c r="S31" s="355"/>
      <c r="T31" s="356"/>
      <c r="U31" s="2"/>
      <c r="Z31" s="69">
        <v>6</v>
      </c>
      <c r="AA31" s="70" t="str">
        <f>B37</f>
        <v>SK Návsí</v>
      </c>
      <c r="AB31" s="71" t="s">
        <v>6</v>
      </c>
      <c r="AC31" s="72" t="str">
        <f>B27</f>
        <v xml:space="preserve">Paskov </v>
      </c>
      <c r="AD31" s="36">
        <v>0</v>
      </c>
      <c r="AE31" s="35" t="s">
        <v>0</v>
      </c>
      <c r="AF31" s="37">
        <v>2</v>
      </c>
      <c r="AG31" s="36">
        <v>7</v>
      </c>
      <c r="AH31" s="35" t="s">
        <v>0</v>
      </c>
      <c r="AI31" s="37">
        <v>25</v>
      </c>
      <c r="AJ31" s="36">
        <v>15</v>
      </c>
      <c r="AK31" s="35" t="s">
        <v>0</v>
      </c>
      <c r="AL31" s="37">
        <v>25</v>
      </c>
      <c r="AM31" s="36"/>
      <c r="AN31" s="35" t="s">
        <v>0</v>
      </c>
      <c r="AO31" s="37"/>
      <c r="AP31" s="16">
        <f>AM31+AJ31+AG31</f>
        <v>22</v>
      </c>
      <c r="AQ31" s="17" t="s">
        <v>0</v>
      </c>
      <c r="AR31" s="18">
        <f t="shared" si="3"/>
        <v>50</v>
      </c>
      <c r="AS31" s="41"/>
      <c r="AT31" s="75"/>
      <c r="AU31" s="39"/>
    </row>
    <row r="32" spans="1:47" ht="30" customHeight="1" thickBot="1" x14ac:dyDescent="0.3">
      <c r="A32" s="141"/>
      <c r="B32" s="368" t="str">
        <f>U20Z!B5</f>
        <v>Pinkfury</v>
      </c>
      <c r="C32" s="243">
        <f>H27</f>
        <v>0</v>
      </c>
      <c r="D32" s="244" t="s">
        <v>0</v>
      </c>
      <c r="E32" s="245">
        <f>F27</f>
        <v>2</v>
      </c>
      <c r="F32" s="370"/>
      <c r="G32" s="371"/>
      <c r="H32" s="372"/>
      <c r="I32" s="243">
        <f>AD27</f>
        <v>2</v>
      </c>
      <c r="J32" s="244" t="s">
        <v>0</v>
      </c>
      <c r="K32" s="245">
        <f>AF27</f>
        <v>0</v>
      </c>
      <c r="L32" s="243">
        <f>AD30</f>
        <v>1</v>
      </c>
      <c r="M32" s="244" t="s">
        <v>0</v>
      </c>
      <c r="N32" s="245">
        <f>AF30</f>
        <v>1</v>
      </c>
      <c r="O32" s="379">
        <f>L32+I32+C32</f>
        <v>3</v>
      </c>
      <c r="P32" s="380" t="s">
        <v>0</v>
      </c>
      <c r="Q32" s="381">
        <f>N32+K32+E32</f>
        <v>3</v>
      </c>
      <c r="R32" s="354">
        <f>O32</f>
        <v>3</v>
      </c>
      <c r="S32" s="355">
        <f>O35/Q35</f>
        <v>1.0900900900900901</v>
      </c>
      <c r="T32" s="356">
        <v>3</v>
      </c>
      <c r="U32" s="2"/>
    </row>
    <row r="33" spans="1:47" ht="30" customHeight="1" thickBot="1" x14ac:dyDescent="0.3">
      <c r="A33" s="141"/>
      <c r="B33" s="386"/>
      <c r="C33" s="246">
        <f>H28</f>
        <v>13</v>
      </c>
      <c r="D33" s="247" t="s">
        <v>0</v>
      </c>
      <c r="E33" s="248">
        <f>F28</f>
        <v>25</v>
      </c>
      <c r="F33" s="373"/>
      <c r="G33" s="374"/>
      <c r="H33" s="375"/>
      <c r="I33" s="246">
        <f>AG27</f>
        <v>25</v>
      </c>
      <c r="J33" s="249" t="s">
        <v>0</v>
      </c>
      <c r="K33" s="248">
        <f>AI27</f>
        <v>7</v>
      </c>
      <c r="L33" s="246">
        <f>AG30</f>
        <v>25</v>
      </c>
      <c r="M33" s="247" t="s">
        <v>0</v>
      </c>
      <c r="N33" s="248">
        <f>AI30</f>
        <v>19</v>
      </c>
      <c r="O33" s="357"/>
      <c r="P33" s="359"/>
      <c r="Q33" s="361"/>
      <c r="R33" s="354"/>
      <c r="S33" s="355"/>
      <c r="T33" s="356"/>
      <c r="U33" s="2"/>
    </row>
    <row r="34" spans="1:47" ht="30" customHeight="1" thickBot="1" x14ac:dyDescent="0.3">
      <c r="A34" s="141"/>
      <c r="B34" s="386"/>
      <c r="C34" s="250">
        <f>H29</f>
        <v>19</v>
      </c>
      <c r="D34" s="251" t="s">
        <v>0</v>
      </c>
      <c r="E34" s="252">
        <f>F29</f>
        <v>25</v>
      </c>
      <c r="F34" s="373"/>
      <c r="G34" s="374"/>
      <c r="H34" s="375"/>
      <c r="I34" s="250">
        <f>AJ27</f>
        <v>25</v>
      </c>
      <c r="J34" s="251" t="s">
        <v>0</v>
      </c>
      <c r="K34" s="252">
        <f>AL27</f>
        <v>10</v>
      </c>
      <c r="L34" s="250">
        <f>AJ30</f>
        <v>14</v>
      </c>
      <c r="M34" s="251" t="s">
        <v>0</v>
      </c>
      <c r="N34" s="252">
        <f>AL30</f>
        <v>25</v>
      </c>
      <c r="O34" s="357"/>
      <c r="P34" s="359"/>
      <c r="Q34" s="361"/>
      <c r="R34" s="354"/>
      <c r="S34" s="355"/>
      <c r="T34" s="356"/>
      <c r="U34" s="2"/>
    </row>
    <row r="35" spans="1:47" ht="30" customHeight="1" thickBot="1" x14ac:dyDescent="0.3">
      <c r="A35" s="141"/>
      <c r="B35" s="386"/>
      <c r="C35" s="240">
        <f>H30</f>
        <v>0</v>
      </c>
      <c r="D35" s="241" t="s">
        <v>0</v>
      </c>
      <c r="E35" s="242">
        <f>F30</f>
        <v>0</v>
      </c>
      <c r="F35" s="373"/>
      <c r="G35" s="374"/>
      <c r="H35" s="375"/>
      <c r="I35" s="240">
        <f>AM27</f>
        <v>0</v>
      </c>
      <c r="J35" s="249" t="s">
        <v>0</v>
      </c>
      <c r="K35" s="242">
        <f>AO27</f>
        <v>0</v>
      </c>
      <c r="L35" s="240">
        <f>AM30</f>
        <v>0</v>
      </c>
      <c r="M35" s="241" t="s">
        <v>0</v>
      </c>
      <c r="N35" s="242">
        <f>AO30</f>
        <v>0</v>
      </c>
      <c r="O35" s="357">
        <f>L36+I36+C36</f>
        <v>121</v>
      </c>
      <c r="P35" s="359" t="s">
        <v>0</v>
      </c>
      <c r="Q35" s="361">
        <f>N36+K36+E36</f>
        <v>111</v>
      </c>
      <c r="R35" s="354"/>
      <c r="S35" s="355"/>
      <c r="T35" s="356"/>
      <c r="U35" s="2"/>
    </row>
    <row r="36" spans="1:47" ht="30" customHeight="1" thickBot="1" x14ac:dyDescent="0.3">
      <c r="A36" s="141"/>
      <c r="B36" s="369"/>
      <c r="C36" s="253">
        <f>SUM(C33:C35)</f>
        <v>32</v>
      </c>
      <c r="D36" s="254" t="s">
        <v>0</v>
      </c>
      <c r="E36" s="255">
        <f>SUM(E33:E35)</f>
        <v>50</v>
      </c>
      <c r="F36" s="376"/>
      <c r="G36" s="377"/>
      <c r="H36" s="378"/>
      <c r="I36" s="253">
        <f>SUM(I33:I35)</f>
        <v>50</v>
      </c>
      <c r="J36" s="254" t="s">
        <v>0</v>
      </c>
      <c r="K36" s="255">
        <f>SUM(K33:K35)</f>
        <v>17</v>
      </c>
      <c r="L36" s="253">
        <f>SUM(L33:L35)</f>
        <v>39</v>
      </c>
      <c r="M36" s="254" t="s">
        <v>0</v>
      </c>
      <c r="N36" s="255">
        <f>SUM(N33:N35)</f>
        <v>44</v>
      </c>
      <c r="O36" s="358"/>
      <c r="P36" s="360"/>
      <c r="Q36" s="362"/>
      <c r="R36" s="354"/>
      <c r="S36" s="355"/>
      <c r="T36" s="356"/>
      <c r="U36" s="2"/>
    </row>
    <row r="37" spans="1:47" ht="30" customHeight="1" thickBot="1" x14ac:dyDescent="0.3">
      <c r="A37" s="141"/>
      <c r="B37" s="368" t="str">
        <f>U20Z!B6</f>
        <v>SK Návsí</v>
      </c>
      <c r="C37" s="243">
        <f>K27</f>
        <v>0</v>
      </c>
      <c r="D37" s="244" t="s">
        <v>0</v>
      </c>
      <c r="E37" s="245">
        <f>I27</f>
        <v>2</v>
      </c>
      <c r="F37" s="243">
        <f>K32</f>
        <v>0</v>
      </c>
      <c r="G37" s="244" t="s">
        <v>0</v>
      </c>
      <c r="H37" s="245">
        <f>I32</f>
        <v>2</v>
      </c>
      <c r="I37" s="370"/>
      <c r="J37" s="371"/>
      <c r="K37" s="372"/>
      <c r="L37" s="243">
        <f>AF28</f>
        <v>0</v>
      </c>
      <c r="M37" s="244" t="s">
        <v>0</v>
      </c>
      <c r="N37" s="245">
        <f>AD28</f>
        <v>2</v>
      </c>
      <c r="O37" s="379">
        <f>L37+F37+C37</f>
        <v>0</v>
      </c>
      <c r="P37" s="380" t="s">
        <v>0</v>
      </c>
      <c r="Q37" s="381">
        <f>N37+H37+E37</f>
        <v>6</v>
      </c>
      <c r="R37" s="354">
        <f>O37</f>
        <v>0</v>
      </c>
      <c r="S37" s="355">
        <f>O40/Q40</f>
        <v>0.36666666666666664</v>
      </c>
      <c r="T37" s="356">
        <v>4</v>
      </c>
      <c r="U37" s="2"/>
    </row>
    <row r="38" spans="1:47" ht="30" customHeight="1" thickBot="1" x14ac:dyDescent="0.3">
      <c r="A38" s="141"/>
      <c r="B38" s="386"/>
      <c r="C38" s="246">
        <f>K28</f>
        <v>7</v>
      </c>
      <c r="D38" s="247" t="s">
        <v>0</v>
      </c>
      <c r="E38" s="248">
        <f>I28</f>
        <v>25</v>
      </c>
      <c r="F38" s="246">
        <f>K33</f>
        <v>7</v>
      </c>
      <c r="G38" s="247" t="s">
        <v>0</v>
      </c>
      <c r="H38" s="248">
        <f>I33</f>
        <v>25</v>
      </c>
      <c r="I38" s="373"/>
      <c r="J38" s="374"/>
      <c r="K38" s="375"/>
      <c r="L38" s="246">
        <f>AI28</f>
        <v>8</v>
      </c>
      <c r="M38" s="247" t="s">
        <v>0</v>
      </c>
      <c r="N38" s="248">
        <f>AG28</f>
        <v>25</v>
      </c>
      <c r="O38" s="357"/>
      <c r="P38" s="359"/>
      <c r="Q38" s="361"/>
      <c r="R38" s="354"/>
      <c r="S38" s="355"/>
      <c r="T38" s="356"/>
      <c r="U38" s="2"/>
    </row>
    <row r="39" spans="1:47" ht="30" customHeight="1" thickBot="1" x14ac:dyDescent="0.3">
      <c r="A39" s="141"/>
      <c r="B39" s="386"/>
      <c r="C39" s="250">
        <f>K29</f>
        <v>15</v>
      </c>
      <c r="D39" s="251" t="s">
        <v>0</v>
      </c>
      <c r="E39" s="252">
        <f>I29</f>
        <v>25</v>
      </c>
      <c r="F39" s="250">
        <f>K34</f>
        <v>10</v>
      </c>
      <c r="G39" s="251" t="s">
        <v>0</v>
      </c>
      <c r="H39" s="252">
        <f>I34</f>
        <v>25</v>
      </c>
      <c r="I39" s="373"/>
      <c r="J39" s="374"/>
      <c r="K39" s="375"/>
      <c r="L39" s="250">
        <f>AL28</f>
        <v>8</v>
      </c>
      <c r="M39" s="251" t="s">
        <v>0</v>
      </c>
      <c r="N39" s="252">
        <f>AJ28</f>
        <v>25</v>
      </c>
      <c r="O39" s="357"/>
      <c r="P39" s="359"/>
      <c r="Q39" s="361"/>
      <c r="R39" s="354"/>
      <c r="S39" s="355"/>
      <c r="T39" s="356"/>
      <c r="U39" s="2"/>
      <c r="W39" s="306"/>
      <c r="X39" s="306"/>
      <c r="Y39" s="306"/>
    </row>
    <row r="40" spans="1:47" ht="30" customHeight="1" thickBot="1" x14ac:dyDescent="0.3">
      <c r="A40" s="141"/>
      <c r="B40" s="386"/>
      <c r="C40" s="240">
        <f>K30</f>
        <v>0</v>
      </c>
      <c r="D40" s="241" t="s">
        <v>0</v>
      </c>
      <c r="E40" s="242">
        <f>I30</f>
        <v>0</v>
      </c>
      <c r="F40" s="240">
        <f>K35</f>
        <v>0</v>
      </c>
      <c r="G40" s="241" t="s">
        <v>0</v>
      </c>
      <c r="H40" s="242">
        <f>I35</f>
        <v>0</v>
      </c>
      <c r="I40" s="373"/>
      <c r="J40" s="374"/>
      <c r="K40" s="375"/>
      <c r="L40" s="240">
        <f>AO28</f>
        <v>0</v>
      </c>
      <c r="M40" s="241" t="s">
        <v>0</v>
      </c>
      <c r="N40" s="242">
        <f>AM28</f>
        <v>0</v>
      </c>
      <c r="O40" s="357">
        <f>L41+F41+C41</f>
        <v>55</v>
      </c>
      <c r="P40" s="359" t="s">
        <v>0</v>
      </c>
      <c r="Q40" s="361">
        <f>N41+H41+E41</f>
        <v>150</v>
      </c>
      <c r="R40" s="354"/>
      <c r="S40" s="355"/>
      <c r="T40" s="356"/>
      <c r="U40" s="2"/>
      <c r="W40" s="4"/>
      <c r="X40" s="4"/>
      <c r="Y40" s="4"/>
      <c r="Z40" s="4"/>
      <c r="AA40" s="19"/>
      <c r="AB40" s="19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0"/>
    </row>
    <row r="41" spans="1:47" ht="30" customHeight="1" thickBot="1" x14ac:dyDescent="0.4">
      <c r="A41" s="141"/>
      <c r="B41" s="369"/>
      <c r="C41" s="253">
        <f>SUM(C38:C40)</f>
        <v>22</v>
      </c>
      <c r="D41" s="254" t="s">
        <v>0</v>
      </c>
      <c r="E41" s="255">
        <f>SUM(E38:E40)</f>
        <v>50</v>
      </c>
      <c r="F41" s="253">
        <f>SUM(F38:F40)</f>
        <v>17</v>
      </c>
      <c r="G41" s="254" t="s">
        <v>0</v>
      </c>
      <c r="H41" s="255">
        <f>SUM(H38:H40)</f>
        <v>50</v>
      </c>
      <c r="I41" s="376"/>
      <c r="J41" s="377"/>
      <c r="K41" s="378"/>
      <c r="L41" s="253">
        <f>SUM(L38:L40)</f>
        <v>16</v>
      </c>
      <c r="M41" s="254" t="s">
        <v>0</v>
      </c>
      <c r="N41" s="255">
        <f>SUM(N38:N40)</f>
        <v>50</v>
      </c>
      <c r="O41" s="358"/>
      <c r="P41" s="360"/>
      <c r="Q41" s="362"/>
      <c r="R41" s="354"/>
      <c r="S41" s="355"/>
      <c r="T41" s="356"/>
      <c r="U41" s="2"/>
      <c r="AA41" s="398"/>
      <c r="AB41" s="398"/>
      <c r="AC41" s="398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212"/>
      <c r="AT41" s="213"/>
      <c r="AU41" s="213"/>
    </row>
    <row r="42" spans="1:47" ht="30" customHeight="1" thickBot="1" x14ac:dyDescent="0.35">
      <c r="A42" s="141"/>
      <c r="B42" s="368" t="str">
        <f>U20Z!B7</f>
        <v>TJ Sokol FM A</v>
      </c>
      <c r="C42" s="243">
        <f>N27</f>
        <v>0</v>
      </c>
      <c r="D42" s="244" t="s">
        <v>0</v>
      </c>
      <c r="E42" s="245">
        <f>L27</f>
        <v>2</v>
      </c>
      <c r="F42" s="243">
        <f>N32</f>
        <v>1</v>
      </c>
      <c r="G42" s="244" t="s">
        <v>0</v>
      </c>
      <c r="H42" s="245">
        <f>L32</f>
        <v>1</v>
      </c>
      <c r="I42" s="243">
        <f>N37</f>
        <v>2</v>
      </c>
      <c r="J42" s="244" t="s">
        <v>0</v>
      </c>
      <c r="K42" s="245">
        <f>L37</f>
        <v>0</v>
      </c>
      <c r="L42" s="370"/>
      <c r="M42" s="371"/>
      <c r="N42" s="372"/>
      <c r="O42" s="379">
        <f>I42+F42+C42</f>
        <v>3</v>
      </c>
      <c r="P42" s="380" t="s">
        <v>0</v>
      </c>
      <c r="Q42" s="381">
        <f>K42+H42+E42</f>
        <v>3</v>
      </c>
      <c r="R42" s="354">
        <f>O42</f>
        <v>3</v>
      </c>
      <c r="S42" s="355">
        <f>O45/Q45</f>
        <v>1.161904761904762</v>
      </c>
      <c r="T42" s="356">
        <v>2</v>
      </c>
      <c r="U42" s="2"/>
      <c r="AA42" s="214"/>
      <c r="AB42" s="215"/>
      <c r="AC42" s="216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8"/>
      <c r="AT42" s="219"/>
      <c r="AU42" s="52"/>
    </row>
    <row r="43" spans="1:47" ht="30" customHeight="1" thickBot="1" x14ac:dyDescent="0.35">
      <c r="A43" s="141"/>
      <c r="B43" s="386"/>
      <c r="C43" s="246">
        <f>N28</f>
        <v>13</v>
      </c>
      <c r="D43" s="247" t="s">
        <v>0</v>
      </c>
      <c r="E43" s="248">
        <f>L28</f>
        <v>25</v>
      </c>
      <c r="F43" s="246">
        <f>N33</f>
        <v>19</v>
      </c>
      <c r="G43" s="247" t="s">
        <v>0</v>
      </c>
      <c r="H43" s="248">
        <f>L33</f>
        <v>25</v>
      </c>
      <c r="I43" s="246">
        <f>N38</f>
        <v>25</v>
      </c>
      <c r="J43" s="247" t="s">
        <v>0</v>
      </c>
      <c r="K43" s="248">
        <f>L38</f>
        <v>8</v>
      </c>
      <c r="L43" s="373"/>
      <c r="M43" s="374"/>
      <c r="N43" s="375"/>
      <c r="O43" s="357"/>
      <c r="P43" s="359"/>
      <c r="Q43" s="361"/>
      <c r="R43" s="354"/>
      <c r="S43" s="355"/>
      <c r="T43" s="356"/>
      <c r="U43" s="2"/>
      <c r="AA43" s="214"/>
      <c r="AB43" s="215"/>
      <c r="AC43" s="216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8"/>
      <c r="AT43" s="219"/>
      <c r="AU43" s="52"/>
    </row>
    <row r="44" spans="1:47" ht="30" customHeight="1" thickBot="1" x14ac:dyDescent="0.4">
      <c r="A44" s="141"/>
      <c r="B44" s="386"/>
      <c r="C44" s="250">
        <f>N29</f>
        <v>15</v>
      </c>
      <c r="D44" s="251" t="s">
        <v>0</v>
      </c>
      <c r="E44" s="252">
        <f>L29</f>
        <v>25</v>
      </c>
      <c r="F44" s="250">
        <f>N34</f>
        <v>25</v>
      </c>
      <c r="G44" s="251" t="s">
        <v>0</v>
      </c>
      <c r="H44" s="252">
        <f>L34</f>
        <v>14</v>
      </c>
      <c r="I44" s="250">
        <f>N39</f>
        <v>25</v>
      </c>
      <c r="J44" s="251" t="s">
        <v>0</v>
      </c>
      <c r="K44" s="252">
        <f>L39</f>
        <v>8</v>
      </c>
      <c r="L44" s="373"/>
      <c r="M44" s="374"/>
      <c r="N44" s="375"/>
      <c r="O44" s="357"/>
      <c r="P44" s="359"/>
      <c r="Q44" s="361"/>
      <c r="R44" s="354"/>
      <c r="S44" s="355"/>
      <c r="T44" s="356"/>
      <c r="U44" s="2"/>
      <c r="AA44" s="220"/>
      <c r="AB44" s="221"/>
      <c r="AC44" s="216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17"/>
      <c r="AQ44" s="222"/>
      <c r="AR44" s="217"/>
      <c r="AS44" s="218"/>
      <c r="AT44" s="219"/>
      <c r="AU44" s="52"/>
    </row>
    <row r="45" spans="1:47" ht="30" customHeight="1" thickBot="1" x14ac:dyDescent="0.4">
      <c r="A45" s="141"/>
      <c r="B45" s="386"/>
      <c r="C45" s="240">
        <f>N30</f>
        <v>0</v>
      </c>
      <c r="D45" s="241" t="s">
        <v>0</v>
      </c>
      <c r="E45" s="242">
        <f>L30</f>
        <v>0</v>
      </c>
      <c r="F45" s="240">
        <f>N35</f>
        <v>0</v>
      </c>
      <c r="G45" s="241" t="s">
        <v>0</v>
      </c>
      <c r="H45" s="242">
        <f>L35</f>
        <v>0</v>
      </c>
      <c r="I45" s="240">
        <f>N40</f>
        <v>0</v>
      </c>
      <c r="J45" s="241" t="s">
        <v>0</v>
      </c>
      <c r="K45" s="242">
        <f>L40</f>
        <v>0</v>
      </c>
      <c r="L45" s="373"/>
      <c r="M45" s="374"/>
      <c r="N45" s="375"/>
      <c r="O45" s="357">
        <f>I46+F46+C46</f>
        <v>122</v>
      </c>
      <c r="P45" s="359" t="s">
        <v>0</v>
      </c>
      <c r="Q45" s="361">
        <f>K46+H46+E46</f>
        <v>105</v>
      </c>
      <c r="R45" s="354"/>
      <c r="S45" s="355"/>
      <c r="T45" s="356"/>
      <c r="U45" s="2"/>
      <c r="AA45" s="223"/>
      <c r="AB45" s="221"/>
      <c r="AC45" s="214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17"/>
      <c r="AQ45" s="222"/>
      <c r="AR45" s="217"/>
      <c r="AS45" s="218"/>
      <c r="AT45" s="219"/>
      <c r="AU45" s="52"/>
    </row>
    <row r="46" spans="1:47" ht="30" customHeight="1" thickBot="1" x14ac:dyDescent="0.3">
      <c r="A46" s="141"/>
      <c r="B46" s="369"/>
      <c r="C46" s="253">
        <f>SUM(C43:C45)</f>
        <v>28</v>
      </c>
      <c r="D46" s="254" t="s">
        <v>0</v>
      </c>
      <c r="E46" s="255">
        <f>SUM(E43:E45)</f>
        <v>50</v>
      </c>
      <c r="F46" s="253">
        <f>SUM(F43:F45)</f>
        <v>44</v>
      </c>
      <c r="G46" s="254" t="s">
        <v>0</v>
      </c>
      <c r="H46" s="255">
        <f>SUM(H43:H45)</f>
        <v>39</v>
      </c>
      <c r="I46" s="253">
        <f>SUM(I43:I45)</f>
        <v>50</v>
      </c>
      <c r="J46" s="254" t="s">
        <v>0</v>
      </c>
      <c r="K46" s="255">
        <f>SUM(K43:K45)</f>
        <v>16</v>
      </c>
      <c r="L46" s="376"/>
      <c r="M46" s="377"/>
      <c r="N46" s="378"/>
      <c r="O46" s="358"/>
      <c r="P46" s="360"/>
      <c r="Q46" s="362"/>
      <c r="R46" s="354"/>
      <c r="S46" s="355"/>
      <c r="T46" s="356"/>
      <c r="U46" s="2"/>
      <c r="AS46" s="3"/>
    </row>
    <row r="47" spans="1:47" ht="30" customHeight="1" x14ac:dyDescent="0.3">
      <c r="A47" s="141"/>
      <c r="B47" s="8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3"/>
      <c r="S47" s="6"/>
      <c r="T47" s="81"/>
      <c r="U47" s="2"/>
      <c r="W47" s="82"/>
      <c r="AL47" s="56"/>
      <c r="AM47" s="56"/>
      <c r="AN47" s="56"/>
      <c r="AO47" s="3"/>
      <c r="AS47" s="22"/>
    </row>
    <row r="48" spans="1:47" ht="30" customHeight="1" thickBot="1" x14ac:dyDescent="0.3">
      <c r="A48"/>
      <c r="B48"/>
      <c r="V48" s="19"/>
      <c r="W48" s="19"/>
      <c r="X48" s="19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0"/>
      <c r="AP48" s="2"/>
    </row>
    <row r="49" spans="20:47" ht="30" customHeight="1" thickBot="1" x14ac:dyDescent="0.55000000000000004">
      <c r="Z49" s="22"/>
      <c r="AA49" s="396" t="s">
        <v>64</v>
      </c>
      <c r="AB49" s="397"/>
      <c r="AC49" s="397"/>
      <c r="AD49" s="399" t="s">
        <v>1</v>
      </c>
      <c r="AE49" s="400"/>
      <c r="AF49" s="401"/>
      <c r="AG49" s="399" t="s">
        <v>7</v>
      </c>
      <c r="AH49" s="400"/>
      <c r="AI49" s="401"/>
      <c r="AJ49" s="399" t="s">
        <v>8</v>
      </c>
      <c r="AK49" s="400"/>
      <c r="AL49" s="401"/>
      <c r="AM49" s="399" t="s">
        <v>9</v>
      </c>
      <c r="AN49" s="400"/>
      <c r="AO49" s="401"/>
      <c r="AP49" s="399" t="s">
        <v>2</v>
      </c>
      <c r="AQ49" s="400"/>
      <c r="AR49" s="401"/>
      <c r="AS49" s="104" t="s">
        <v>50</v>
      </c>
      <c r="AT49" s="8" t="s">
        <v>34</v>
      </c>
      <c r="AU49" s="9" t="s">
        <v>35</v>
      </c>
    </row>
    <row r="50" spans="20:47" ht="30" customHeight="1" x14ac:dyDescent="0.5">
      <c r="Z50" s="19"/>
      <c r="AA50" s="272" t="s">
        <v>134</v>
      </c>
      <c r="AB50" s="164" t="s">
        <v>6</v>
      </c>
      <c r="AC50" s="165" t="s">
        <v>137</v>
      </c>
      <c r="AD50" s="105">
        <v>2</v>
      </c>
      <c r="AE50" s="106" t="s">
        <v>0</v>
      </c>
      <c r="AF50" s="107">
        <v>0</v>
      </c>
      <c r="AG50" s="105">
        <v>25</v>
      </c>
      <c r="AH50" s="106" t="s">
        <v>0</v>
      </c>
      <c r="AI50" s="107">
        <v>19</v>
      </c>
      <c r="AJ50" s="105">
        <v>25</v>
      </c>
      <c r="AK50" s="106" t="s">
        <v>0</v>
      </c>
      <c r="AL50" s="107">
        <v>16</v>
      </c>
      <c r="AM50" s="105"/>
      <c r="AN50" s="106" t="s">
        <v>0</v>
      </c>
      <c r="AO50" s="107"/>
      <c r="AP50" s="105">
        <f>AM50+AJ50+AG50</f>
        <v>50</v>
      </c>
      <c r="AQ50" s="106" t="s">
        <v>0</v>
      </c>
      <c r="AR50" s="107">
        <f>AO50+AL50+AI50</f>
        <v>35</v>
      </c>
      <c r="AS50" s="108"/>
      <c r="AT50" s="109">
        <v>5</v>
      </c>
      <c r="AU50" s="110" t="s">
        <v>138</v>
      </c>
    </row>
    <row r="51" spans="20:47" ht="30" customHeight="1" x14ac:dyDescent="0.5">
      <c r="Z51" s="19"/>
      <c r="AA51" s="183" t="s">
        <v>136</v>
      </c>
      <c r="AB51" s="167"/>
      <c r="AC51" s="168" t="s">
        <v>135</v>
      </c>
      <c r="AD51" s="111">
        <v>2</v>
      </c>
      <c r="AE51" s="67" t="s">
        <v>0</v>
      </c>
      <c r="AF51" s="112">
        <v>0</v>
      </c>
      <c r="AG51" s="111">
        <v>25</v>
      </c>
      <c r="AH51" s="67" t="s">
        <v>0</v>
      </c>
      <c r="AI51" s="112">
        <v>8</v>
      </c>
      <c r="AJ51" s="111">
        <v>25</v>
      </c>
      <c r="AK51" s="67" t="s">
        <v>0</v>
      </c>
      <c r="AL51" s="112">
        <v>13</v>
      </c>
      <c r="AM51" s="111"/>
      <c r="AN51" s="67" t="s">
        <v>0</v>
      </c>
      <c r="AO51" s="112"/>
      <c r="AP51" s="111">
        <f>AG51+AJ51</f>
        <v>50</v>
      </c>
      <c r="AQ51" s="67" t="s">
        <v>0</v>
      </c>
      <c r="AR51" s="112">
        <f>AI51+AL51+AO51</f>
        <v>21</v>
      </c>
      <c r="AS51" s="113"/>
      <c r="AT51" s="114">
        <v>4</v>
      </c>
      <c r="AU51" s="115" t="s">
        <v>132</v>
      </c>
    </row>
    <row r="52" spans="20:47" ht="30" customHeight="1" x14ac:dyDescent="0.5">
      <c r="AS52" s="3"/>
    </row>
    <row r="53" spans="20:47" ht="30" customHeight="1" thickBot="1" x14ac:dyDescent="0.55000000000000004">
      <c r="Z53" s="1"/>
      <c r="AS53" s="3"/>
    </row>
    <row r="54" spans="20:47" ht="30" customHeight="1" thickBot="1" x14ac:dyDescent="0.55000000000000004">
      <c r="T54" s="281" t="s">
        <v>46</v>
      </c>
      <c r="U54" s="281"/>
      <c r="Z54" s="1"/>
      <c r="AA54" s="345" t="s">
        <v>11</v>
      </c>
      <c r="AB54" s="346"/>
      <c r="AC54" s="346"/>
      <c r="AD54" s="88" t="s">
        <v>1</v>
      </c>
      <c r="AE54" s="89"/>
      <c r="AF54" s="90"/>
      <c r="AG54" s="88" t="s">
        <v>7</v>
      </c>
      <c r="AH54" s="89"/>
      <c r="AI54" s="90"/>
      <c r="AJ54" s="88" t="s">
        <v>8</v>
      </c>
      <c r="AK54" s="89"/>
      <c r="AL54" s="90"/>
      <c r="AM54" s="88" t="s">
        <v>9</v>
      </c>
      <c r="AN54" s="89"/>
      <c r="AO54" s="90"/>
      <c r="AP54" s="91" t="s">
        <v>2</v>
      </c>
      <c r="AQ54" s="89"/>
      <c r="AR54" s="90"/>
      <c r="AS54" s="116" t="s">
        <v>50</v>
      </c>
      <c r="AT54" s="117" t="s">
        <v>34</v>
      </c>
      <c r="AU54" s="118" t="s">
        <v>35</v>
      </c>
    </row>
    <row r="55" spans="20:47" ht="30" customHeight="1" thickBot="1" x14ac:dyDescent="0.55000000000000004">
      <c r="T55" s="86" t="s">
        <v>14</v>
      </c>
      <c r="U55" s="87" t="s">
        <v>136</v>
      </c>
      <c r="Z55" s="1" t="s">
        <v>51</v>
      </c>
      <c r="AA55" s="168" t="s">
        <v>145</v>
      </c>
      <c r="AB55" s="169" t="s">
        <v>6</v>
      </c>
      <c r="AC55" s="179" t="s">
        <v>135</v>
      </c>
      <c r="AD55" s="119">
        <v>1</v>
      </c>
      <c r="AE55" s="120" t="s">
        <v>0</v>
      </c>
      <c r="AF55" s="121">
        <v>2</v>
      </c>
      <c r="AG55" s="119">
        <v>21</v>
      </c>
      <c r="AH55" s="120" t="s">
        <v>0</v>
      </c>
      <c r="AI55" s="121">
        <v>25</v>
      </c>
      <c r="AJ55" s="119">
        <v>25</v>
      </c>
      <c r="AK55" s="120" t="s">
        <v>0</v>
      </c>
      <c r="AL55" s="121">
        <v>20</v>
      </c>
      <c r="AM55" s="119">
        <v>11</v>
      </c>
      <c r="AN55" s="120" t="s">
        <v>0</v>
      </c>
      <c r="AO55" s="121">
        <v>15</v>
      </c>
      <c r="AP55" s="122">
        <f>AM55+AJ55+AG55</f>
        <v>57</v>
      </c>
      <c r="AQ55" s="120" t="s">
        <v>0</v>
      </c>
      <c r="AR55" s="123">
        <f>AO55+AL55+AI55</f>
        <v>60</v>
      </c>
      <c r="AS55" s="124"/>
      <c r="AT55" s="125">
        <v>4</v>
      </c>
      <c r="AU55" s="126" t="s">
        <v>146</v>
      </c>
    </row>
    <row r="56" spans="20:47" ht="30" customHeight="1" x14ac:dyDescent="0.5">
      <c r="T56" s="86" t="s">
        <v>15</v>
      </c>
      <c r="U56" s="87" t="s">
        <v>157</v>
      </c>
      <c r="Z56" s="1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127"/>
      <c r="AT56" s="73"/>
      <c r="AU56" s="73"/>
    </row>
    <row r="57" spans="20:47" ht="30" customHeight="1" thickBot="1" x14ac:dyDescent="0.55000000000000004">
      <c r="T57" s="86" t="s">
        <v>16</v>
      </c>
      <c r="U57" s="87" t="s">
        <v>158</v>
      </c>
      <c r="Z57" s="1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127"/>
      <c r="AT57" s="73"/>
      <c r="AU57" s="73"/>
    </row>
    <row r="58" spans="20:47" ht="30" customHeight="1" thickBot="1" x14ac:dyDescent="0.55000000000000004">
      <c r="T58" s="86" t="s">
        <v>17</v>
      </c>
      <c r="U58" s="87" t="s">
        <v>159</v>
      </c>
      <c r="Z58" s="1"/>
      <c r="AA58" s="345" t="s">
        <v>12</v>
      </c>
      <c r="AB58" s="346"/>
      <c r="AC58" s="346"/>
      <c r="AD58" s="88" t="s">
        <v>1</v>
      </c>
      <c r="AE58" s="89"/>
      <c r="AF58" s="90"/>
      <c r="AG58" s="88" t="s">
        <v>7</v>
      </c>
      <c r="AH58" s="89"/>
      <c r="AI58" s="90"/>
      <c r="AJ58" s="88" t="s">
        <v>8</v>
      </c>
      <c r="AK58" s="89"/>
      <c r="AL58" s="90"/>
      <c r="AM58" s="88" t="s">
        <v>9</v>
      </c>
      <c r="AN58" s="89"/>
      <c r="AO58" s="90"/>
      <c r="AP58" s="91" t="s">
        <v>2</v>
      </c>
      <c r="AQ58" s="89"/>
      <c r="AR58" s="90"/>
      <c r="AS58" s="116" t="s">
        <v>50</v>
      </c>
      <c r="AT58" s="117" t="s">
        <v>34</v>
      </c>
      <c r="AU58" s="118" t="s">
        <v>35</v>
      </c>
    </row>
    <row r="59" spans="20:47" ht="30" customHeight="1" x14ac:dyDescent="0.5">
      <c r="Z59" s="1" t="s">
        <v>52</v>
      </c>
      <c r="AA59" s="166" t="s">
        <v>134</v>
      </c>
      <c r="AB59" s="170" t="s">
        <v>6</v>
      </c>
      <c r="AC59" s="183" t="s">
        <v>136</v>
      </c>
      <c r="AD59" s="128">
        <v>0</v>
      </c>
      <c r="AE59" s="63" t="s">
        <v>0</v>
      </c>
      <c r="AF59" s="129">
        <v>2</v>
      </c>
      <c r="AG59" s="128">
        <v>23</v>
      </c>
      <c r="AH59" s="63" t="s">
        <v>0</v>
      </c>
      <c r="AI59" s="129">
        <v>25</v>
      </c>
      <c r="AJ59" s="128">
        <v>18</v>
      </c>
      <c r="AK59" s="63" t="s">
        <v>0</v>
      </c>
      <c r="AL59" s="129">
        <v>25</v>
      </c>
      <c r="AM59" s="128"/>
      <c r="AN59" s="63" t="s">
        <v>0</v>
      </c>
      <c r="AO59" s="129"/>
      <c r="AP59" s="62">
        <f>AM59+AJ59+AG59</f>
        <v>41</v>
      </c>
      <c r="AQ59" s="63" t="s">
        <v>0</v>
      </c>
      <c r="AR59" s="64">
        <f>AO59+AL59+AI59</f>
        <v>50</v>
      </c>
      <c r="AS59" s="130"/>
      <c r="AT59" s="131">
        <v>5</v>
      </c>
      <c r="AU59" s="131" t="s">
        <v>147</v>
      </c>
    </row>
  </sheetData>
  <mergeCells count="142">
    <mergeCell ref="AM41:AO41"/>
    <mergeCell ref="AP41:AR41"/>
    <mergeCell ref="AD49:AF49"/>
    <mergeCell ref="AG49:AI49"/>
    <mergeCell ref="AJ49:AL49"/>
    <mergeCell ref="AM49:AO49"/>
    <mergeCell ref="AP49:AR49"/>
    <mergeCell ref="B19:B23"/>
    <mergeCell ref="L19:N23"/>
    <mergeCell ref="O19:O21"/>
    <mergeCell ref="P19:P21"/>
    <mergeCell ref="Q19:Q21"/>
    <mergeCell ref="R19:R23"/>
    <mergeCell ref="AA41:AC41"/>
    <mergeCell ref="S42:S46"/>
    <mergeCell ref="T42:T46"/>
    <mergeCell ref="O45:O46"/>
    <mergeCell ref="P45:P46"/>
    <mergeCell ref="Q45:Q46"/>
    <mergeCell ref="Q42:Q44"/>
    <mergeCell ref="R42:R46"/>
    <mergeCell ref="O40:O41"/>
    <mergeCell ref="P40:P41"/>
    <mergeCell ref="Q40:Q41"/>
    <mergeCell ref="B37:B41"/>
    <mergeCell ref="I37:K41"/>
    <mergeCell ref="O37:O39"/>
    <mergeCell ref="P37:P39"/>
    <mergeCell ref="Q37:Q39"/>
    <mergeCell ref="R37:R41"/>
    <mergeCell ref="B27:B31"/>
    <mergeCell ref="AA58:AC58"/>
    <mergeCell ref="S19:S23"/>
    <mergeCell ref="T19:T23"/>
    <mergeCell ref="O22:O23"/>
    <mergeCell ref="P22:P23"/>
    <mergeCell ref="Q22:Q23"/>
    <mergeCell ref="AA49:AC49"/>
    <mergeCell ref="AD41:AF41"/>
    <mergeCell ref="R32:R36"/>
    <mergeCell ref="S32:S36"/>
    <mergeCell ref="T32:T36"/>
    <mergeCell ref="O35:O36"/>
    <mergeCell ref="P35:P36"/>
    <mergeCell ref="Q35:Q36"/>
    <mergeCell ref="S27:S31"/>
    <mergeCell ref="T27:T31"/>
    <mergeCell ref="O30:O31"/>
    <mergeCell ref="P30:P31"/>
    <mergeCell ref="Q30:Q31"/>
    <mergeCell ref="S37:S41"/>
    <mergeCell ref="T37:T41"/>
    <mergeCell ref="W39:Y39"/>
    <mergeCell ref="B14:B18"/>
    <mergeCell ref="I14:K18"/>
    <mergeCell ref="O14:O16"/>
    <mergeCell ref="P14:P16"/>
    <mergeCell ref="Q14:Q16"/>
    <mergeCell ref="B9:B13"/>
    <mergeCell ref="F9:H13"/>
    <mergeCell ref="O9:O11"/>
    <mergeCell ref="P9:P11"/>
    <mergeCell ref="Q9:Q11"/>
    <mergeCell ref="O17:O18"/>
    <mergeCell ref="P17:P18"/>
    <mergeCell ref="Q17:Q18"/>
    <mergeCell ref="B2:B3"/>
    <mergeCell ref="C2:E3"/>
    <mergeCell ref="F2:H3"/>
    <mergeCell ref="I2:K3"/>
    <mergeCell ref="L2:N3"/>
    <mergeCell ref="B42:B46"/>
    <mergeCell ref="L42:N46"/>
    <mergeCell ref="O42:O44"/>
    <mergeCell ref="P42:P44"/>
    <mergeCell ref="O3:Q3"/>
    <mergeCell ref="B4:B8"/>
    <mergeCell ref="C4:E8"/>
    <mergeCell ref="O4:O6"/>
    <mergeCell ref="P4:P6"/>
    <mergeCell ref="Q4:Q6"/>
    <mergeCell ref="O2:Q2"/>
    <mergeCell ref="B32:B36"/>
    <mergeCell ref="F32:H36"/>
    <mergeCell ref="O32:O34"/>
    <mergeCell ref="P32:P34"/>
    <mergeCell ref="Q32:Q34"/>
    <mergeCell ref="O12:O13"/>
    <mergeCell ref="P12:P13"/>
    <mergeCell ref="Q12:Q13"/>
    <mergeCell ref="C27:E31"/>
    <mergeCell ref="O27:O29"/>
    <mergeCell ref="P27:P29"/>
    <mergeCell ref="Q27:Q29"/>
    <mergeCell ref="R27:R31"/>
    <mergeCell ref="R25:R26"/>
    <mergeCell ref="S25:S26"/>
    <mergeCell ref="T25:T26"/>
    <mergeCell ref="B25:B26"/>
    <mergeCell ref="C25:E26"/>
    <mergeCell ref="F25:H26"/>
    <mergeCell ref="I25:K26"/>
    <mergeCell ref="L25:N26"/>
    <mergeCell ref="O25:Q25"/>
    <mergeCell ref="AM2:AO2"/>
    <mergeCell ref="AP2:AR2"/>
    <mergeCell ref="S2:S3"/>
    <mergeCell ref="T2:T3"/>
    <mergeCell ref="AA2:AC2"/>
    <mergeCell ref="AD2:AF2"/>
    <mergeCell ref="AJ25:AL25"/>
    <mergeCell ref="AM25:AO25"/>
    <mergeCell ref="AP25:AR25"/>
    <mergeCell ref="AA25:AC25"/>
    <mergeCell ref="AD25:AF25"/>
    <mergeCell ref="AG25:AI25"/>
    <mergeCell ref="T9:T13"/>
    <mergeCell ref="S9:S13"/>
    <mergeCell ref="AF16:AH16"/>
    <mergeCell ref="AI16:AK16"/>
    <mergeCell ref="AL16:AN16"/>
    <mergeCell ref="S14:S18"/>
    <mergeCell ref="T14:T18"/>
    <mergeCell ref="W16:Y16"/>
    <mergeCell ref="Z16:AB16"/>
    <mergeCell ref="AC16:AE16"/>
    <mergeCell ref="T54:U54"/>
    <mergeCell ref="R4:R8"/>
    <mergeCell ref="S4:S8"/>
    <mergeCell ref="T4:T8"/>
    <mergeCell ref="O7:O8"/>
    <mergeCell ref="P7:P8"/>
    <mergeCell ref="Q7:Q8"/>
    <mergeCell ref="AG2:AI2"/>
    <mergeCell ref="AJ2:AL2"/>
    <mergeCell ref="O26:Q26"/>
    <mergeCell ref="R2:R3"/>
    <mergeCell ref="R9:R13"/>
    <mergeCell ref="R14:R18"/>
    <mergeCell ref="AA54:AC54"/>
    <mergeCell ref="AG41:AI41"/>
    <mergeCell ref="AJ41:AL4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A887-FB04-4C48-BC65-E78022FA4EF2}">
  <dimension ref="A1:AU60"/>
  <sheetViews>
    <sheetView topLeftCell="A7" zoomScale="70" zoomScaleNormal="70" workbookViewId="0">
      <selection activeCell="Y53" sqref="Y53"/>
    </sheetView>
  </sheetViews>
  <sheetFormatPr defaultRowHeight="33.75" x14ac:dyDescent="0.5"/>
  <cols>
    <col min="1" max="1" width="9.140625" style="147"/>
    <col min="2" max="2" width="28.7109375" style="133" customWidth="1"/>
    <col min="3" max="3" width="19.140625" bestFit="1" customWidth="1"/>
    <col min="5" max="6" width="9.28515625" bestFit="1" customWidth="1"/>
    <col min="8" max="9" width="9.28515625" bestFit="1" customWidth="1"/>
    <col min="11" max="12" width="9.28515625" bestFit="1" customWidth="1"/>
    <col min="14" max="14" width="9.28515625" bestFit="1" customWidth="1"/>
    <col min="15" max="15" width="9.5703125" bestFit="1" customWidth="1"/>
    <col min="17" max="17" width="9.5703125" bestFit="1" customWidth="1"/>
    <col min="18" max="18" width="9.28515625" bestFit="1" customWidth="1"/>
    <col min="19" max="19" width="29.42578125" bestFit="1" customWidth="1"/>
    <col min="22" max="22" width="10.28515625" customWidth="1"/>
    <col min="23" max="23" width="13.42578125" customWidth="1"/>
    <col min="26" max="26" width="14" customWidth="1"/>
    <col min="27" max="27" width="36.85546875" customWidth="1"/>
    <col min="29" max="29" width="34.7109375" customWidth="1"/>
    <col min="31" max="31" width="5.85546875" customWidth="1"/>
    <col min="34" max="34" width="6.28515625" customWidth="1"/>
    <col min="37" max="37" width="4.5703125" customWidth="1"/>
    <col min="40" max="40" width="4" customWidth="1"/>
    <col min="43" max="43" width="4.28515625" customWidth="1"/>
    <col min="45" max="45" width="16.28515625" customWidth="1"/>
    <col min="46" max="46" width="11.42578125" customWidth="1"/>
    <col min="47" max="47" width="20.28515625" customWidth="1"/>
  </cols>
  <sheetData>
    <row r="1" spans="1:47" ht="30" customHeight="1" thickBot="1" x14ac:dyDescent="0.3">
      <c r="A1" s="141"/>
      <c r="B1" s="132"/>
      <c r="C1" s="10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03"/>
      <c r="R1" s="102"/>
      <c r="S1" s="6"/>
      <c r="T1" s="6"/>
      <c r="U1" s="23"/>
      <c r="V1" s="6"/>
      <c r="W1" s="6"/>
      <c r="AE1" s="6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30" customHeight="1" thickBot="1" x14ac:dyDescent="0.4">
      <c r="A2"/>
      <c r="B2" s="430" t="s">
        <v>94</v>
      </c>
      <c r="C2" s="432" t="str">
        <f>B4</f>
        <v>Palkovice</v>
      </c>
      <c r="D2" s="423"/>
      <c r="E2" s="423"/>
      <c r="F2" s="423" t="str">
        <f>B9</f>
        <v>Mokří bandité</v>
      </c>
      <c r="G2" s="423"/>
      <c r="H2" s="423"/>
      <c r="I2" s="423" t="str">
        <f>B14</f>
        <v>Red Frýdlant n/O</v>
      </c>
      <c r="J2" s="423"/>
      <c r="K2" s="423"/>
      <c r="L2" s="423" t="str">
        <f>B19</f>
        <v>VK Ostrava</v>
      </c>
      <c r="M2" s="423"/>
      <c r="N2" s="423"/>
      <c r="O2" s="422" t="s">
        <v>1</v>
      </c>
      <c r="P2" s="423"/>
      <c r="Q2" s="424"/>
      <c r="R2" s="410" t="s">
        <v>3</v>
      </c>
      <c r="S2" s="402" t="s">
        <v>4</v>
      </c>
      <c r="T2" s="402" t="s">
        <v>5</v>
      </c>
      <c r="U2" s="2"/>
      <c r="Z2" s="74" t="s">
        <v>40</v>
      </c>
      <c r="AA2" s="443" t="s">
        <v>59</v>
      </c>
      <c r="AB2" s="443"/>
      <c r="AC2" s="443"/>
      <c r="AD2" s="308" t="s">
        <v>1</v>
      </c>
      <c r="AE2" s="309"/>
      <c r="AF2" s="310"/>
      <c r="AG2" s="308" t="s">
        <v>7</v>
      </c>
      <c r="AH2" s="309"/>
      <c r="AI2" s="310"/>
      <c r="AJ2" s="308" t="s">
        <v>8</v>
      </c>
      <c r="AK2" s="309"/>
      <c r="AL2" s="310"/>
      <c r="AM2" s="308" t="s">
        <v>9</v>
      </c>
      <c r="AN2" s="309"/>
      <c r="AO2" s="310"/>
      <c r="AP2" s="311" t="s">
        <v>2</v>
      </c>
      <c r="AQ2" s="309"/>
      <c r="AR2" s="312"/>
      <c r="AS2" s="57" t="s">
        <v>41</v>
      </c>
      <c r="AT2" s="58" t="s">
        <v>13</v>
      </c>
      <c r="AU2" s="59" t="s">
        <v>35</v>
      </c>
    </row>
    <row r="3" spans="1:47" ht="30" customHeight="1" thickBot="1" x14ac:dyDescent="0.4">
      <c r="A3"/>
      <c r="B3" s="431"/>
      <c r="C3" s="433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26" t="s">
        <v>2</v>
      </c>
      <c r="P3" s="427"/>
      <c r="Q3" s="428"/>
      <c r="R3" s="412"/>
      <c r="S3" s="402"/>
      <c r="T3" s="402"/>
      <c r="U3" s="2"/>
      <c r="Z3" s="61">
        <v>1</v>
      </c>
      <c r="AA3" s="62" t="str">
        <f>B4</f>
        <v>Palkovice</v>
      </c>
      <c r="AB3" s="63" t="s">
        <v>6</v>
      </c>
      <c r="AC3" s="64" t="str">
        <f>B19</f>
        <v>VK Ostrava</v>
      </c>
      <c r="AD3" s="27">
        <v>0</v>
      </c>
      <c r="AE3" s="26" t="s">
        <v>0</v>
      </c>
      <c r="AF3" s="28">
        <v>2</v>
      </c>
      <c r="AG3" s="27">
        <v>24</v>
      </c>
      <c r="AH3" s="26" t="s">
        <v>0</v>
      </c>
      <c r="AI3" s="28">
        <v>25</v>
      </c>
      <c r="AJ3" s="27">
        <v>18</v>
      </c>
      <c r="AK3" s="26" t="s">
        <v>0</v>
      </c>
      <c r="AL3" s="28">
        <v>25</v>
      </c>
      <c r="AM3" s="27"/>
      <c r="AN3" s="26" t="s">
        <v>0</v>
      </c>
      <c r="AO3" s="28"/>
      <c r="AP3" s="13">
        <f>AM3+AJ3+AG3</f>
        <v>42</v>
      </c>
      <c r="AQ3" s="11" t="s">
        <v>0</v>
      </c>
      <c r="AR3" s="12">
        <f>AO3+AL3+AI3</f>
        <v>50</v>
      </c>
      <c r="AS3" s="83">
        <v>0.375</v>
      </c>
      <c r="AT3" s="29">
        <v>2</v>
      </c>
      <c r="AU3" s="40"/>
    </row>
    <row r="4" spans="1:47" ht="30" customHeight="1" thickBot="1" x14ac:dyDescent="0.4">
      <c r="A4"/>
      <c r="B4" s="410" t="str">
        <f>'U18+20M'!B8</f>
        <v>Palkovice</v>
      </c>
      <c r="C4" s="434"/>
      <c r="D4" s="435"/>
      <c r="E4" s="436"/>
      <c r="F4" s="227">
        <f>AD6</f>
        <v>0</v>
      </c>
      <c r="G4" s="228" t="s">
        <v>0</v>
      </c>
      <c r="H4" s="229">
        <f>AF6</f>
        <v>2</v>
      </c>
      <c r="I4" s="227">
        <f>AF8</f>
        <v>2</v>
      </c>
      <c r="J4" s="228" t="s">
        <v>0</v>
      </c>
      <c r="K4" s="229">
        <f>AD8</f>
        <v>0</v>
      </c>
      <c r="L4" s="227">
        <f>AD3</f>
        <v>0</v>
      </c>
      <c r="M4" s="228" t="s">
        <v>0</v>
      </c>
      <c r="N4" s="229">
        <f>AF3</f>
        <v>2</v>
      </c>
      <c r="O4" s="422">
        <f>F4+I4+L4</f>
        <v>2</v>
      </c>
      <c r="P4" s="423" t="s">
        <v>0</v>
      </c>
      <c r="Q4" s="424">
        <f>H4+K4+N4</f>
        <v>4</v>
      </c>
      <c r="R4" s="425">
        <f>O4</f>
        <v>2</v>
      </c>
      <c r="S4" s="402">
        <f>O7/Q7</f>
        <v>0.953125</v>
      </c>
      <c r="T4" s="403">
        <v>3</v>
      </c>
      <c r="U4" s="2"/>
      <c r="Z4" s="65">
        <v>2</v>
      </c>
      <c r="AA4" s="66" t="str">
        <f>B9</f>
        <v>Mokří bandité</v>
      </c>
      <c r="AB4" s="67" t="s">
        <v>6</v>
      </c>
      <c r="AC4" s="68" t="str">
        <f>B14</f>
        <v>Red Frýdlant n/O</v>
      </c>
      <c r="AD4" s="32">
        <v>2</v>
      </c>
      <c r="AE4" s="31" t="s">
        <v>0</v>
      </c>
      <c r="AF4" s="33">
        <v>0</v>
      </c>
      <c r="AG4" s="32">
        <v>25</v>
      </c>
      <c r="AH4" s="31" t="s">
        <v>0</v>
      </c>
      <c r="AI4" s="33">
        <v>19</v>
      </c>
      <c r="AJ4" s="32">
        <v>25</v>
      </c>
      <c r="AK4" s="31" t="s">
        <v>0</v>
      </c>
      <c r="AL4" s="33">
        <v>22</v>
      </c>
      <c r="AM4" s="32"/>
      <c r="AN4" s="31" t="s">
        <v>0</v>
      </c>
      <c r="AO4" s="33"/>
      <c r="AP4" s="14">
        <f t="shared" ref="AP4:AP7" si="0">AM4+AJ4+AG4</f>
        <v>50</v>
      </c>
      <c r="AQ4" s="25" t="s">
        <v>0</v>
      </c>
      <c r="AR4" s="24">
        <f t="shared" ref="AR4:AR8" si="1">AO4+AL4+AI4</f>
        <v>41</v>
      </c>
      <c r="AS4" s="84">
        <v>0.40625</v>
      </c>
      <c r="AT4" s="75">
        <v>2</v>
      </c>
      <c r="AU4" s="38" t="s">
        <v>130</v>
      </c>
    </row>
    <row r="5" spans="1:47" ht="30" customHeight="1" thickBot="1" x14ac:dyDescent="0.4">
      <c r="A5"/>
      <c r="B5" s="411"/>
      <c r="C5" s="437"/>
      <c r="D5" s="438"/>
      <c r="E5" s="439"/>
      <c r="F5" s="230">
        <f>AG6</f>
        <v>24</v>
      </c>
      <c r="G5" s="231" t="s">
        <v>0</v>
      </c>
      <c r="H5" s="232">
        <f>AI6</f>
        <v>25</v>
      </c>
      <c r="I5" s="230">
        <f>AI8</f>
        <v>25</v>
      </c>
      <c r="J5" s="233" t="s">
        <v>0</v>
      </c>
      <c r="K5" s="232">
        <f>AG8</f>
        <v>11</v>
      </c>
      <c r="L5" s="230">
        <f>AG3</f>
        <v>24</v>
      </c>
      <c r="M5" s="231" t="s">
        <v>0</v>
      </c>
      <c r="N5" s="232">
        <f>AI3</f>
        <v>25</v>
      </c>
      <c r="O5" s="404"/>
      <c r="P5" s="406"/>
      <c r="Q5" s="408"/>
      <c r="R5" s="425"/>
      <c r="S5" s="402"/>
      <c r="T5" s="403"/>
      <c r="U5" s="2"/>
      <c r="Z5" s="65">
        <v>3</v>
      </c>
      <c r="AA5" s="66" t="str">
        <f>B19</f>
        <v>VK Ostrava</v>
      </c>
      <c r="AB5" s="67" t="s">
        <v>6</v>
      </c>
      <c r="AC5" s="68" t="str">
        <f>B14</f>
        <v>Red Frýdlant n/O</v>
      </c>
      <c r="AD5" s="32">
        <v>2</v>
      </c>
      <c r="AE5" s="31" t="s">
        <v>0</v>
      </c>
      <c r="AF5" s="33">
        <v>0</v>
      </c>
      <c r="AG5" s="32">
        <v>25</v>
      </c>
      <c r="AH5" s="31" t="s">
        <v>0</v>
      </c>
      <c r="AI5" s="33">
        <v>20</v>
      </c>
      <c r="AJ5" s="32">
        <v>25</v>
      </c>
      <c r="AK5" s="31" t="s">
        <v>0</v>
      </c>
      <c r="AL5" s="33">
        <v>13</v>
      </c>
      <c r="AM5" s="32"/>
      <c r="AN5" s="31" t="s">
        <v>0</v>
      </c>
      <c r="AO5" s="33"/>
      <c r="AP5" s="14">
        <f t="shared" si="0"/>
        <v>50</v>
      </c>
      <c r="AQ5" s="25" t="s">
        <v>0</v>
      </c>
      <c r="AR5" s="24">
        <f t="shared" si="1"/>
        <v>33</v>
      </c>
      <c r="AS5" s="84">
        <v>0.4375</v>
      </c>
      <c r="AT5" s="75">
        <v>2</v>
      </c>
      <c r="AU5" s="38" t="s">
        <v>131</v>
      </c>
    </row>
    <row r="6" spans="1:47" ht="30" customHeight="1" thickBot="1" x14ac:dyDescent="0.4">
      <c r="A6"/>
      <c r="B6" s="411"/>
      <c r="C6" s="437"/>
      <c r="D6" s="438"/>
      <c r="E6" s="439"/>
      <c r="F6" s="234">
        <f>AJ6</f>
        <v>6</v>
      </c>
      <c r="G6" s="235" t="s">
        <v>0</v>
      </c>
      <c r="H6" s="236">
        <f>AL6</f>
        <v>25</v>
      </c>
      <c r="I6" s="234">
        <f>AL8</f>
        <v>25</v>
      </c>
      <c r="J6" s="225" t="s">
        <v>0</v>
      </c>
      <c r="K6" s="236">
        <f>AJ8</f>
        <v>17</v>
      </c>
      <c r="L6" s="234">
        <f>AJ3</f>
        <v>18</v>
      </c>
      <c r="M6" s="235" t="s">
        <v>0</v>
      </c>
      <c r="N6" s="236">
        <f>AL3</f>
        <v>25</v>
      </c>
      <c r="O6" s="404"/>
      <c r="P6" s="406"/>
      <c r="Q6" s="408"/>
      <c r="R6" s="425"/>
      <c r="S6" s="402"/>
      <c r="T6" s="403"/>
      <c r="U6" s="2"/>
      <c r="Z6" s="65">
        <v>4</v>
      </c>
      <c r="AA6" s="66" t="str">
        <f>B4</f>
        <v>Palkovice</v>
      </c>
      <c r="AB6" s="67" t="s">
        <v>6</v>
      </c>
      <c r="AC6" s="68" t="str">
        <f>B9</f>
        <v>Mokří bandité</v>
      </c>
      <c r="AD6" s="32">
        <v>0</v>
      </c>
      <c r="AE6" s="31" t="s">
        <v>0</v>
      </c>
      <c r="AF6" s="33">
        <v>2</v>
      </c>
      <c r="AG6" s="32">
        <v>24</v>
      </c>
      <c r="AH6" s="31" t="s">
        <v>0</v>
      </c>
      <c r="AI6" s="33">
        <v>25</v>
      </c>
      <c r="AJ6" s="32">
        <v>6</v>
      </c>
      <c r="AK6" s="31" t="s">
        <v>0</v>
      </c>
      <c r="AL6" s="33">
        <v>25</v>
      </c>
      <c r="AM6" s="32"/>
      <c r="AN6" s="31" t="s">
        <v>0</v>
      </c>
      <c r="AO6" s="33"/>
      <c r="AP6" s="14">
        <f t="shared" si="0"/>
        <v>30</v>
      </c>
      <c r="AQ6" s="25" t="s">
        <v>0</v>
      </c>
      <c r="AR6" s="24">
        <f t="shared" si="1"/>
        <v>50</v>
      </c>
      <c r="AS6" s="84">
        <v>0.46875</v>
      </c>
      <c r="AT6" s="75">
        <v>2</v>
      </c>
      <c r="AU6" s="38" t="s">
        <v>132</v>
      </c>
    </row>
    <row r="7" spans="1:47" ht="30" customHeight="1" thickBot="1" x14ac:dyDescent="0.4">
      <c r="A7"/>
      <c r="B7" s="411"/>
      <c r="C7" s="437"/>
      <c r="D7" s="438"/>
      <c r="E7" s="439"/>
      <c r="F7" s="224">
        <f>AM6</f>
        <v>0</v>
      </c>
      <c r="G7" s="225" t="s">
        <v>0</v>
      </c>
      <c r="H7" s="226">
        <f>AO6</f>
        <v>0</v>
      </c>
      <c r="I7" s="224">
        <f>AO8</f>
        <v>0</v>
      </c>
      <c r="J7" s="225" t="s">
        <v>0</v>
      </c>
      <c r="K7" s="226">
        <f>AM8</f>
        <v>0</v>
      </c>
      <c r="L7" s="224">
        <f>AM3</f>
        <v>0</v>
      </c>
      <c r="M7" s="225" t="s">
        <v>0</v>
      </c>
      <c r="N7" s="226">
        <f>AO3</f>
        <v>0</v>
      </c>
      <c r="O7" s="404">
        <f>F8+I8+L8</f>
        <v>122</v>
      </c>
      <c r="P7" s="406" t="s">
        <v>0</v>
      </c>
      <c r="Q7" s="408">
        <f>H8+K8+N8</f>
        <v>128</v>
      </c>
      <c r="R7" s="425"/>
      <c r="S7" s="402"/>
      <c r="T7" s="403"/>
      <c r="U7" s="2"/>
      <c r="Z7" s="65">
        <v>5</v>
      </c>
      <c r="AA7" s="66" t="str">
        <f>B9</f>
        <v>Mokří bandité</v>
      </c>
      <c r="AB7" s="67" t="s">
        <v>6</v>
      </c>
      <c r="AC7" s="68" t="str">
        <f>B19</f>
        <v>VK Ostrava</v>
      </c>
      <c r="AD7" s="32">
        <v>2</v>
      </c>
      <c r="AE7" s="31" t="s">
        <v>0</v>
      </c>
      <c r="AF7" s="33">
        <v>0</v>
      </c>
      <c r="AG7" s="32">
        <v>25</v>
      </c>
      <c r="AH7" s="31" t="s">
        <v>0</v>
      </c>
      <c r="AI7" s="33">
        <v>20</v>
      </c>
      <c r="AJ7" s="32">
        <v>25</v>
      </c>
      <c r="AK7" s="31" t="s">
        <v>0</v>
      </c>
      <c r="AL7" s="33">
        <v>21</v>
      </c>
      <c r="AM7" s="32"/>
      <c r="AN7" s="31" t="s">
        <v>0</v>
      </c>
      <c r="AO7" s="33"/>
      <c r="AP7" s="14">
        <f t="shared" si="0"/>
        <v>50</v>
      </c>
      <c r="AQ7" s="25" t="s">
        <v>0</v>
      </c>
      <c r="AR7" s="24">
        <f t="shared" si="1"/>
        <v>41</v>
      </c>
      <c r="AS7" s="84">
        <v>0.5</v>
      </c>
      <c r="AT7" s="75">
        <v>2</v>
      </c>
      <c r="AU7" s="38" t="s">
        <v>133</v>
      </c>
    </row>
    <row r="8" spans="1:47" ht="30" customHeight="1" thickBot="1" x14ac:dyDescent="0.4">
      <c r="A8"/>
      <c r="B8" s="412"/>
      <c r="C8" s="440"/>
      <c r="D8" s="441"/>
      <c r="E8" s="442"/>
      <c r="F8" s="237">
        <f>SUM(F5:F7)</f>
        <v>30</v>
      </c>
      <c r="G8" s="238" t="s">
        <v>0</v>
      </c>
      <c r="H8" s="239">
        <f>SUM(H5:H7)</f>
        <v>50</v>
      </c>
      <c r="I8" s="237">
        <f>SUM(I5:I7)</f>
        <v>50</v>
      </c>
      <c r="J8" s="238" t="s">
        <v>0</v>
      </c>
      <c r="K8" s="239">
        <f>SUM(K5:K7)</f>
        <v>28</v>
      </c>
      <c r="L8" s="237">
        <f>SUM(L5:L7)</f>
        <v>42</v>
      </c>
      <c r="M8" s="238" t="s">
        <v>0</v>
      </c>
      <c r="N8" s="239">
        <f>SUM(N5:N7)</f>
        <v>50</v>
      </c>
      <c r="O8" s="405"/>
      <c r="P8" s="407"/>
      <c r="Q8" s="409"/>
      <c r="R8" s="425"/>
      <c r="S8" s="402"/>
      <c r="T8" s="403"/>
      <c r="U8" s="2"/>
      <c r="Z8" s="69">
        <v>6</v>
      </c>
      <c r="AA8" s="70" t="str">
        <f>B14</f>
        <v>Red Frýdlant n/O</v>
      </c>
      <c r="AB8" s="71" t="s">
        <v>6</v>
      </c>
      <c r="AC8" s="72" t="str">
        <f>B4</f>
        <v>Palkovice</v>
      </c>
      <c r="AD8" s="36">
        <v>0</v>
      </c>
      <c r="AE8" s="35" t="s">
        <v>0</v>
      </c>
      <c r="AF8" s="37">
        <v>2</v>
      </c>
      <c r="AG8" s="36">
        <v>11</v>
      </c>
      <c r="AH8" s="35" t="s">
        <v>0</v>
      </c>
      <c r="AI8" s="37">
        <v>25</v>
      </c>
      <c r="AJ8" s="36">
        <v>17</v>
      </c>
      <c r="AK8" s="35" t="s">
        <v>0</v>
      </c>
      <c r="AL8" s="37">
        <v>25</v>
      </c>
      <c r="AM8" s="36"/>
      <c r="AN8" s="35" t="s">
        <v>0</v>
      </c>
      <c r="AO8" s="37"/>
      <c r="AP8" s="16">
        <f>AM8+AJ8+AG8</f>
        <v>28</v>
      </c>
      <c r="AQ8" s="17" t="s">
        <v>0</v>
      </c>
      <c r="AR8" s="18">
        <f t="shared" si="1"/>
        <v>50</v>
      </c>
      <c r="AS8" s="41">
        <v>0.53125</v>
      </c>
      <c r="AT8" s="75"/>
      <c r="AU8" s="39"/>
    </row>
    <row r="9" spans="1:47" ht="30" customHeight="1" thickBot="1" x14ac:dyDescent="0.3">
      <c r="A9"/>
      <c r="B9" s="410" t="str">
        <f>'U18+20M'!B9</f>
        <v>Mokří bandité</v>
      </c>
      <c r="C9" s="227">
        <f>H4</f>
        <v>2</v>
      </c>
      <c r="D9" s="228" t="s">
        <v>0</v>
      </c>
      <c r="E9" s="229">
        <f>F4</f>
        <v>0</v>
      </c>
      <c r="F9" s="434"/>
      <c r="G9" s="435"/>
      <c r="H9" s="436"/>
      <c r="I9" s="227">
        <f>AD4</f>
        <v>2</v>
      </c>
      <c r="J9" s="228" t="s">
        <v>0</v>
      </c>
      <c r="K9" s="229">
        <f>AF4</f>
        <v>0</v>
      </c>
      <c r="L9" s="227">
        <f>AD7</f>
        <v>2</v>
      </c>
      <c r="M9" s="228" t="s">
        <v>0</v>
      </c>
      <c r="N9" s="229">
        <f>AF7</f>
        <v>0</v>
      </c>
      <c r="O9" s="422">
        <f>L9+I9+C9</f>
        <v>6</v>
      </c>
      <c r="P9" s="423" t="s">
        <v>0</v>
      </c>
      <c r="Q9" s="424">
        <f>N9+K9+E9</f>
        <v>0</v>
      </c>
      <c r="R9" s="425">
        <f>O9</f>
        <v>6</v>
      </c>
      <c r="S9" s="402">
        <f>O12/Q12</f>
        <v>1.3392857142857142</v>
      </c>
      <c r="T9" s="403">
        <v>1</v>
      </c>
      <c r="U9" s="2"/>
    </row>
    <row r="10" spans="1:47" ht="30" customHeight="1" thickBot="1" x14ac:dyDescent="0.3">
      <c r="A10"/>
      <c r="B10" s="411"/>
      <c r="C10" s="230">
        <f>H5</f>
        <v>25</v>
      </c>
      <c r="D10" s="231" t="s">
        <v>0</v>
      </c>
      <c r="E10" s="232">
        <f>F5</f>
        <v>24</v>
      </c>
      <c r="F10" s="437"/>
      <c r="G10" s="438"/>
      <c r="H10" s="439"/>
      <c r="I10" s="230">
        <f>AG4</f>
        <v>25</v>
      </c>
      <c r="J10" s="233" t="s">
        <v>0</v>
      </c>
      <c r="K10" s="232">
        <f>AI4</f>
        <v>19</v>
      </c>
      <c r="L10" s="230">
        <f>AG7</f>
        <v>25</v>
      </c>
      <c r="M10" s="231" t="s">
        <v>0</v>
      </c>
      <c r="N10" s="232">
        <f>AI7</f>
        <v>20</v>
      </c>
      <c r="O10" s="404"/>
      <c r="P10" s="406"/>
      <c r="Q10" s="408"/>
      <c r="R10" s="425"/>
      <c r="S10" s="402"/>
      <c r="T10" s="403"/>
      <c r="U10" s="2"/>
    </row>
    <row r="11" spans="1:47" ht="30" customHeight="1" thickBot="1" x14ac:dyDescent="0.3">
      <c r="A11"/>
      <c r="B11" s="411"/>
      <c r="C11" s="234">
        <f>H6</f>
        <v>25</v>
      </c>
      <c r="D11" s="235" t="s">
        <v>0</v>
      </c>
      <c r="E11" s="236">
        <f>F6</f>
        <v>6</v>
      </c>
      <c r="F11" s="437"/>
      <c r="G11" s="438"/>
      <c r="H11" s="439"/>
      <c r="I11" s="234">
        <f>AJ4</f>
        <v>25</v>
      </c>
      <c r="J11" s="235" t="s">
        <v>0</v>
      </c>
      <c r="K11" s="236">
        <f>AL4</f>
        <v>22</v>
      </c>
      <c r="L11" s="234">
        <f>AJ7</f>
        <v>25</v>
      </c>
      <c r="M11" s="235" t="s">
        <v>0</v>
      </c>
      <c r="N11" s="236">
        <f>AL7</f>
        <v>21</v>
      </c>
      <c r="O11" s="404"/>
      <c r="P11" s="406"/>
      <c r="Q11" s="408"/>
      <c r="R11" s="425"/>
      <c r="S11" s="402"/>
      <c r="T11" s="403"/>
      <c r="U11" s="2"/>
    </row>
    <row r="12" spans="1:47" ht="30" customHeight="1" thickBot="1" x14ac:dyDescent="0.3">
      <c r="A12"/>
      <c r="B12" s="411"/>
      <c r="C12" s="224">
        <f>H7</f>
        <v>0</v>
      </c>
      <c r="D12" s="225" t="s">
        <v>0</v>
      </c>
      <c r="E12" s="226">
        <f>F7</f>
        <v>0</v>
      </c>
      <c r="F12" s="437"/>
      <c r="G12" s="438"/>
      <c r="H12" s="439"/>
      <c r="I12" s="224">
        <f>AM4</f>
        <v>0</v>
      </c>
      <c r="J12" s="233" t="s">
        <v>0</v>
      </c>
      <c r="K12" s="226">
        <f>AO4</f>
        <v>0</v>
      </c>
      <c r="L12" s="224">
        <f>AM7</f>
        <v>0</v>
      </c>
      <c r="M12" s="225" t="s">
        <v>0</v>
      </c>
      <c r="N12" s="226">
        <f>AO7</f>
        <v>0</v>
      </c>
      <c r="O12" s="404">
        <f>L13+I13+C13</f>
        <v>150</v>
      </c>
      <c r="P12" s="406" t="s">
        <v>0</v>
      </c>
      <c r="Q12" s="408">
        <f>N13+K13+E13</f>
        <v>112</v>
      </c>
      <c r="R12" s="425"/>
      <c r="S12" s="402"/>
      <c r="T12" s="403"/>
      <c r="U12" s="2"/>
    </row>
    <row r="13" spans="1:47" ht="30" customHeight="1" thickBot="1" x14ac:dyDescent="0.3">
      <c r="A13"/>
      <c r="B13" s="412"/>
      <c r="C13" s="237">
        <f>SUM(C10:C12)</f>
        <v>50</v>
      </c>
      <c r="D13" s="238" t="s">
        <v>0</v>
      </c>
      <c r="E13" s="239">
        <f>SUM(E10:E12)</f>
        <v>30</v>
      </c>
      <c r="F13" s="440"/>
      <c r="G13" s="441"/>
      <c r="H13" s="442"/>
      <c r="I13" s="237">
        <f>SUM(I10:I12)</f>
        <v>50</v>
      </c>
      <c r="J13" s="238" t="s">
        <v>0</v>
      </c>
      <c r="K13" s="239">
        <f>SUM(K10:K12)</f>
        <v>41</v>
      </c>
      <c r="L13" s="237">
        <f>SUM(L10:L12)</f>
        <v>50</v>
      </c>
      <c r="M13" s="238" t="s">
        <v>0</v>
      </c>
      <c r="N13" s="239">
        <f>SUM(N10:N12)</f>
        <v>41</v>
      </c>
      <c r="O13" s="405"/>
      <c r="P13" s="407"/>
      <c r="Q13" s="409"/>
      <c r="R13" s="425"/>
      <c r="S13" s="402"/>
      <c r="T13" s="403"/>
      <c r="U13" s="2"/>
    </row>
    <row r="14" spans="1:47" ht="30" customHeight="1" thickBot="1" x14ac:dyDescent="0.3">
      <c r="A14"/>
      <c r="B14" s="410" t="str">
        <f>'U18+20M'!B10</f>
        <v>Red Frýdlant n/O</v>
      </c>
      <c r="C14" s="227">
        <f>K4</f>
        <v>0</v>
      </c>
      <c r="D14" s="228" t="s">
        <v>0</v>
      </c>
      <c r="E14" s="229">
        <f>I4</f>
        <v>2</v>
      </c>
      <c r="F14" s="227">
        <f>K9</f>
        <v>0</v>
      </c>
      <c r="G14" s="228" t="s">
        <v>0</v>
      </c>
      <c r="H14" s="229">
        <f>I9</f>
        <v>2</v>
      </c>
      <c r="I14" s="434"/>
      <c r="J14" s="435"/>
      <c r="K14" s="436"/>
      <c r="L14" s="227">
        <f>AF5</f>
        <v>0</v>
      </c>
      <c r="M14" s="228" t="s">
        <v>0</v>
      </c>
      <c r="N14" s="229">
        <f>AD5</f>
        <v>2</v>
      </c>
      <c r="O14" s="422">
        <f>L14+F14+C14</f>
        <v>0</v>
      </c>
      <c r="P14" s="423" t="s">
        <v>0</v>
      </c>
      <c r="Q14" s="424">
        <f>N14+H14+E14</f>
        <v>6</v>
      </c>
      <c r="R14" s="425">
        <f>O14</f>
        <v>0</v>
      </c>
      <c r="S14" s="402">
        <f>O17/Q17</f>
        <v>0.60666666666666669</v>
      </c>
      <c r="T14" s="403">
        <v>4</v>
      </c>
      <c r="U14" s="2"/>
    </row>
    <row r="15" spans="1:47" ht="30" customHeight="1" thickBot="1" x14ac:dyDescent="0.3">
      <c r="A15"/>
      <c r="B15" s="411"/>
      <c r="C15" s="230" t="b">
        <f>B9='U18+20M'!B9</f>
        <v>1</v>
      </c>
      <c r="D15" s="231" t="s">
        <v>0</v>
      </c>
      <c r="E15" s="232">
        <f>I5</f>
        <v>25</v>
      </c>
      <c r="F15" s="230">
        <f>K10</f>
        <v>19</v>
      </c>
      <c r="G15" s="231" t="s">
        <v>0</v>
      </c>
      <c r="H15" s="232">
        <f>I10</f>
        <v>25</v>
      </c>
      <c r="I15" s="437"/>
      <c r="J15" s="438"/>
      <c r="K15" s="439"/>
      <c r="L15" s="230">
        <f>AI5</f>
        <v>20</v>
      </c>
      <c r="M15" s="231" t="s">
        <v>0</v>
      </c>
      <c r="N15" s="232">
        <f>AG5</f>
        <v>25</v>
      </c>
      <c r="O15" s="404"/>
      <c r="P15" s="406"/>
      <c r="Q15" s="408"/>
      <c r="R15" s="425"/>
      <c r="S15" s="402"/>
      <c r="T15" s="403"/>
      <c r="U15" s="2"/>
    </row>
    <row r="16" spans="1:47" ht="30" customHeight="1" thickBot="1" x14ac:dyDescent="0.3">
      <c r="A16"/>
      <c r="B16" s="411"/>
      <c r="C16" s="234">
        <f>K6</f>
        <v>17</v>
      </c>
      <c r="D16" s="235" t="s">
        <v>0</v>
      </c>
      <c r="E16" s="236">
        <f>I6</f>
        <v>25</v>
      </c>
      <c r="F16" s="234">
        <f>K11</f>
        <v>22</v>
      </c>
      <c r="G16" s="235" t="s">
        <v>0</v>
      </c>
      <c r="H16" s="236">
        <f>I11</f>
        <v>25</v>
      </c>
      <c r="I16" s="437"/>
      <c r="J16" s="438"/>
      <c r="K16" s="439"/>
      <c r="L16" s="234">
        <f>AL5</f>
        <v>13</v>
      </c>
      <c r="M16" s="235" t="s">
        <v>0</v>
      </c>
      <c r="N16" s="236">
        <f>AJ5</f>
        <v>25</v>
      </c>
      <c r="O16" s="404"/>
      <c r="P16" s="406"/>
      <c r="Q16" s="408"/>
      <c r="R16" s="425"/>
      <c r="S16" s="402"/>
      <c r="T16" s="403"/>
      <c r="U16" s="2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7"/>
      <c r="AM16" s="307"/>
      <c r="AN16" s="307"/>
      <c r="AO16" s="3"/>
    </row>
    <row r="17" spans="1:47" ht="30" customHeight="1" thickBot="1" x14ac:dyDescent="0.3">
      <c r="A17"/>
      <c r="B17" s="411"/>
      <c r="C17" s="224">
        <f>K7</f>
        <v>0</v>
      </c>
      <c r="D17" s="225" t="s">
        <v>0</v>
      </c>
      <c r="E17" s="226">
        <f>I7</f>
        <v>0</v>
      </c>
      <c r="F17" s="224">
        <f>K12</f>
        <v>0</v>
      </c>
      <c r="G17" s="225" t="s">
        <v>0</v>
      </c>
      <c r="H17" s="226">
        <f>I12</f>
        <v>0</v>
      </c>
      <c r="I17" s="437"/>
      <c r="J17" s="438"/>
      <c r="K17" s="439"/>
      <c r="L17" s="224">
        <f>AO5</f>
        <v>0</v>
      </c>
      <c r="M17" s="225" t="s">
        <v>0</v>
      </c>
      <c r="N17" s="226">
        <f>AM5</f>
        <v>0</v>
      </c>
      <c r="O17" s="404">
        <f>L18+F18+C18</f>
        <v>91</v>
      </c>
      <c r="P17" s="406" t="s">
        <v>0</v>
      </c>
      <c r="Q17" s="408">
        <f>N18+H18+E18</f>
        <v>150</v>
      </c>
      <c r="R17" s="425"/>
      <c r="S17" s="402"/>
      <c r="T17" s="403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5"/>
      <c r="AM17" s="55"/>
      <c r="AN17" s="55"/>
      <c r="AO17" s="21"/>
    </row>
    <row r="18" spans="1:47" ht="30" customHeight="1" thickBot="1" x14ac:dyDescent="0.3">
      <c r="A18"/>
      <c r="B18" s="412"/>
      <c r="C18" s="237">
        <f>SUM(C15:C17)</f>
        <v>17</v>
      </c>
      <c r="D18" s="238" t="s">
        <v>0</v>
      </c>
      <c r="E18" s="239">
        <f>SUM(E15:E17)</f>
        <v>50</v>
      </c>
      <c r="F18" s="237">
        <f>SUM(F15:F17)</f>
        <v>41</v>
      </c>
      <c r="G18" s="238" t="s">
        <v>0</v>
      </c>
      <c r="H18" s="239">
        <f>SUM(H15:H17)</f>
        <v>50</v>
      </c>
      <c r="I18" s="440"/>
      <c r="J18" s="441"/>
      <c r="K18" s="442"/>
      <c r="L18" s="237">
        <f>SUM(L15:L17)</f>
        <v>33</v>
      </c>
      <c r="M18" s="238" t="s">
        <v>0</v>
      </c>
      <c r="N18" s="239">
        <f>SUM(N15:N17)</f>
        <v>50</v>
      </c>
      <c r="O18" s="405"/>
      <c r="P18" s="407"/>
      <c r="Q18" s="409"/>
      <c r="R18" s="425"/>
      <c r="S18" s="402"/>
      <c r="T18" s="403"/>
      <c r="U18" s="2"/>
      <c r="AL18" s="56"/>
      <c r="AM18" s="56"/>
      <c r="AN18" s="56"/>
      <c r="AO18" s="3"/>
    </row>
    <row r="19" spans="1:47" ht="30" customHeight="1" thickBot="1" x14ac:dyDescent="0.3">
      <c r="A19"/>
      <c r="B19" s="410" t="str">
        <f>'U18+20M'!B11</f>
        <v>VK Ostrava</v>
      </c>
      <c r="C19" s="227">
        <f>N4</f>
        <v>2</v>
      </c>
      <c r="D19" s="228" t="s">
        <v>0</v>
      </c>
      <c r="E19" s="229">
        <f>L4</f>
        <v>0</v>
      </c>
      <c r="F19" s="227">
        <f>N9</f>
        <v>0</v>
      </c>
      <c r="G19" s="228" t="s">
        <v>0</v>
      </c>
      <c r="H19" s="229">
        <f>L9</f>
        <v>2</v>
      </c>
      <c r="I19" s="227">
        <f>N14</f>
        <v>2</v>
      </c>
      <c r="J19" s="228" t="s">
        <v>0</v>
      </c>
      <c r="K19" s="229">
        <f>L14</f>
        <v>0</v>
      </c>
      <c r="L19" s="434"/>
      <c r="M19" s="435"/>
      <c r="N19" s="436"/>
      <c r="O19" s="422">
        <f>I19+F19+C19</f>
        <v>4</v>
      </c>
      <c r="P19" s="423" t="s">
        <v>0</v>
      </c>
      <c r="Q19" s="424">
        <f>K19+H19+E19</f>
        <v>2</v>
      </c>
      <c r="R19" s="425">
        <f>O19</f>
        <v>4</v>
      </c>
      <c r="S19" s="402">
        <f>O22/Q22</f>
        <v>1.1279999999999999</v>
      </c>
      <c r="T19" s="403">
        <v>2</v>
      </c>
      <c r="U19" s="2"/>
      <c r="AL19" s="56"/>
      <c r="AM19" s="56"/>
      <c r="AN19" s="56"/>
      <c r="AO19" s="3"/>
    </row>
    <row r="20" spans="1:47" ht="30" customHeight="1" thickBot="1" x14ac:dyDescent="0.3">
      <c r="A20"/>
      <c r="B20" s="411"/>
      <c r="C20" s="230">
        <f>N5</f>
        <v>25</v>
      </c>
      <c r="D20" s="231" t="s">
        <v>0</v>
      </c>
      <c r="E20" s="232">
        <f>L5</f>
        <v>24</v>
      </c>
      <c r="F20" s="230">
        <f>N10</f>
        <v>20</v>
      </c>
      <c r="G20" s="231" t="s">
        <v>0</v>
      </c>
      <c r="H20" s="232">
        <f>L10</f>
        <v>25</v>
      </c>
      <c r="I20" s="230">
        <f>N15</f>
        <v>25</v>
      </c>
      <c r="J20" s="231" t="s">
        <v>0</v>
      </c>
      <c r="K20" s="232">
        <f>L15</f>
        <v>20</v>
      </c>
      <c r="L20" s="437"/>
      <c r="M20" s="438"/>
      <c r="N20" s="439"/>
      <c r="O20" s="404"/>
      <c r="P20" s="406"/>
      <c r="Q20" s="408"/>
      <c r="R20" s="425"/>
      <c r="S20" s="402"/>
      <c r="T20" s="403"/>
      <c r="U20" s="2"/>
      <c r="AL20" s="56"/>
      <c r="AM20" s="56"/>
      <c r="AN20" s="56"/>
      <c r="AO20" s="3"/>
    </row>
    <row r="21" spans="1:47" ht="30" customHeight="1" thickBot="1" x14ac:dyDescent="0.3">
      <c r="A21"/>
      <c r="B21" s="411"/>
      <c r="C21" s="234">
        <f>N6</f>
        <v>25</v>
      </c>
      <c r="D21" s="235" t="s">
        <v>0</v>
      </c>
      <c r="E21" s="236">
        <f>L6</f>
        <v>18</v>
      </c>
      <c r="F21" s="234">
        <f>N11</f>
        <v>21</v>
      </c>
      <c r="G21" s="235" t="s">
        <v>0</v>
      </c>
      <c r="H21" s="236">
        <f>L11</f>
        <v>25</v>
      </c>
      <c r="I21" s="234">
        <f>N16</f>
        <v>25</v>
      </c>
      <c r="J21" s="235" t="s">
        <v>0</v>
      </c>
      <c r="K21" s="236">
        <f>L16</f>
        <v>13</v>
      </c>
      <c r="L21" s="437"/>
      <c r="M21" s="438"/>
      <c r="N21" s="439"/>
      <c r="O21" s="404"/>
      <c r="P21" s="406"/>
      <c r="Q21" s="408"/>
      <c r="R21" s="425"/>
      <c r="S21" s="402"/>
      <c r="T21" s="403"/>
      <c r="U21" s="2"/>
      <c r="AL21" s="56"/>
      <c r="AM21" s="56"/>
      <c r="AN21" s="56"/>
      <c r="AO21" s="3"/>
    </row>
    <row r="22" spans="1:47" ht="30" customHeight="1" thickBot="1" x14ac:dyDescent="0.3">
      <c r="A22"/>
      <c r="B22" s="411"/>
      <c r="C22" s="224">
        <f>N7</f>
        <v>0</v>
      </c>
      <c r="D22" s="225" t="s">
        <v>0</v>
      </c>
      <c r="E22" s="226">
        <f>L7</f>
        <v>0</v>
      </c>
      <c r="F22" s="224">
        <f>N12</f>
        <v>0</v>
      </c>
      <c r="G22" s="225" t="s">
        <v>0</v>
      </c>
      <c r="H22" s="226">
        <f>L12</f>
        <v>0</v>
      </c>
      <c r="I22" s="224">
        <f>N17</f>
        <v>0</v>
      </c>
      <c r="J22" s="225" t="s">
        <v>0</v>
      </c>
      <c r="K22" s="226">
        <f>L17</f>
        <v>0</v>
      </c>
      <c r="L22" s="437"/>
      <c r="M22" s="438"/>
      <c r="N22" s="439"/>
      <c r="O22" s="404">
        <f>I23+F23+C23</f>
        <v>141</v>
      </c>
      <c r="P22" s="406" t="s">
        <v>0</v>
      </c>
      <c r="Q22" s="408">
        <f>K23+H23+E23</f>
        <v>125</v>
      </c>
      <c r="R22" s="425"/>
      <c r="S22" s="402"/>
      <c r="T22" s="403"/>
      <c r="U22" s="2"/>
      <c r="AL22" s="56"/>
      <c r="AM22" s="56"/>
      <c r="AN22" s="56"/>
      <c r="AO22" s="3"/>
    </row>
    <row r="23" spans="1:47" ht="30" customHeight="1" thickBot="1" x14ac:dyDescent="0.3">
      <c r="A23"/>
      <c r="B23" s="412"/>
      <c r="C23" s="237">
        <f>SUM(C20:C22)</f>
        <v>50</v>
      </c>
      <c r="D23" s="238" t="s">
        <v>0</v>
      </c>
      <c r="E23" s="239">
        <f>SUM(E20:E22)</f>
        <v>42</v>
      </c>
      <c r="F23" s="237">
        <f>SUM(F20:F22)</f>
        <v>41</v>
      </c>
      <c r="G23" s="238" t="s">
        <v>0</v>
      </c>
      <c r="H23" s="239">
        <f>SUM(H20:H22)</f>
        <v>50</v>
      </c>
      <c r="I23" s="237">
        <f>SUM(I20:I22)</f>
        <v>50</v>
      </c>
      <c r="J23" s="238" t="s">
        <v>0</v>
      </c>
      <c r="K23" s="239">
        <f>SUM(K20:K22)</f>
        <v>33</v>
      </c>
      <c r="L23" s="440"/>
      <c r="M23" s="441"/>
      <c r="N23" s="442"/>
      <c r="O23" s="405"/>
      <c r="P23" s="407"/>
      <c r="Q23" s="409"/>
      <c r="R23" s="425"/>
      <c r="S23" s="402"/>
      <c r="T23" s="403"/>
      <c r="U23" s="2"/>
      <c r="AL23" s="56"/>
      <c r="AM23" s="56"/>
      <c r="AN23" s="56"/>
      <c r="AO23" s="3"/>
    </row>
    <row r="24" spans="1:47" ht="30" customHeight="1" thickBot="1" x14ac:dyDescent="0.3">
      <c r="A24"/>
      <c r="B24" s="146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4"/>
      <c r="S24" s="142"/>
      <c r="T24" s="145"/>
      <c r="U24" s="2"/>
      <c r="AL24" s="56"/>
      <c r="AM24" s="56"/>
      <c r="AN24" s="56"/>
      <c r="AO24" s="3"/>
    </row>
    <row r="25" spans="1:47" ht="30" customHeight="1" thickBot="1" x14ac:dyDescent="0.4">
      <c r="A25" s="141"/>
      <c r="B25" s="430" t="s">
        <v>99</v>
      </c>
      <c r="C25" s="432" t="str">
        <f>B27</f>
        <v>Štramberk</v>
      </c>
      <c r="D25" s="423"/>
      <c r="E25" s="423"/>
      <c r="F25" s="423" t="str">
        <f>B32</f>
        <v>Šumperk U18M</v>
      </c>
      <c r="G25" s="423"/>
      <c r="H25" s="423"/>
      <c r="I25" s="423" t="str">
        <f>B37</f>
        <v>Beskydské děti</v>
      </c>
      <c r="J25" s="423"/>
      <c r="K25" s="423"/>
      <c r="L25" s="423" t="str">
        <f>B42</f>
        <v>Green Volley Beskydy</v>
      </c>
      <c r="M25" s="423"/>
      <c r="N25" s="423"/>
      <c r="O25" s="422" t="s">
        <v>1</v>
      </c>
      <c r="P25" s="423"/>
      <c r="Q25" s="424"/>
      <c r="R25" s="410" t="s">
        <v>3</v>
      </c>
      <c r="S25" s="402" t="s">
        <v>4</v>
      </c>
      <c r="T25" s="402" t="s">
        <v>5</v>
      </c>
      <c r="U25" s="2"/>
      <c r="Z25" s="74" t="s">
        <v>40</v>
      </c>
      <c r="AA25" s="429" t="s">
        <v>100</v>
      </c>
      <c r="AB25" s="429"/>
      <c r="AC25" s="429"/>
      <c r="AD25" s="308" t="s">
        <v>1</v>
      </c>
      <c r="AE25" s="309"/>
      <c r="AF25" s="310"/>
      <c r="AG25" s="308" t="s">
        <v>7</v>
      </c>
      <c r="AH25" s="309"/>
      <c r="AI25" s="310"/>
      <c r="AJ25" s="308" t="s">
        <v>8</v>
      </c>
      <c r="AK25" s="309"/>
      <c r="AL25" s="310"/>
      <c r="AM25" s="308" t="s">
        <v>9</v>
      </c>
      <c r="AN25" s="309"/>
      <c r="AO25" s="310"/>
      <c r="AP25" s="311" t="s">
        <v>2</v>
      </c>
      <c r="AQ25" s="309"/>
      <c r="AR25" s="312"/>
      <c r="AS25" s="57" t="s">
        <v>41</v>
      </c>
      <c r="AT25" s="58" t="s">
        <v>13</v>
      </c>
      <c r="AU25" s="59" t="s">
        <v>35</v>
      </c>
    </row>
    <row r="26" spans="1:47" ht="30" customHeight="1" thickBot="1" x14ac:dyDescent="0.4">
      <c r="A26" s="141"/>
      <c r="B26" s="431"/>
      <c r="C26" s="433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26" t="s">
        <v>2</v>
      </c>
      <c r="P26" s="427"/>
      <c r="Q26" s="428"/>
      <c r="R26" s="412"/>
      <c r="S26" s="402"/>
      <c r="T26" s="402"/>
      <c r="U26" s="2"/>
      <c r="Z26" s="61">
        <v>1</v>
      </c>
      <c r="AA26" s="62" t="str">
        <f>B27</f>
        <v>Štramberk</v>
      </c>
      <c r="AB26" s="63" t="s">
        <v>6</v>
      </c>
      <c r="AC26" s="64" t="str">
        <f>B42</f>
        <v>Green Volley Beskydy</v>
      </c>
      <c r="AD26" s="27">
        <v>0</v>
      </c>
      <c r="AE26" s="26" t="s">
        <v>0</v>
      </c>
      <c r="AF26" s="28">
        <v>2</v>
      </c>
      <c r="AG26" s="27">
        <v>10</v>
      </c>
      <c r="AH26" s="26" t="s">
        <v>0</v>
      </c>
      <c r="AI26" s="28">
        <v>25</v>
      </c>
      <c r="AJ26" s="27">
        <v>19</v>
      </c>
      <c r="AK26" s="26" t="s">
        <v>0</v>
      </c>
      <c r="AL26" s="28">
        <v>25</v>
      </c>
      <c r="AM26" s="27"/>
      <c r="AN26" s="26" t="s">
        <v>0</v>
      </c>
      <c r="AO26" s="28"/>
      <c r="AP26" s="13">
        <f>AM26+AJ26+AG26</f>
        <v>29</v>
      </c>
      <c r="AQ26" s="11" t="s">
        <v>0</v>
      </c>
      <c r="AR26" s="12">
        <f>AO26+AL26+AI26</f>
        <v>50</v>
      </c>
      <c r="AS26" s="83"/>
      <c r="AT26" s="29">
        <v>3</v>
      </c>
      <c r="AU26" s="40"/>
    </row>
    <row r="27" spans="1:47" ht="30" customHeight="1" thickBot="1" x14ac:dyDescent="0.4">
      <c r="A27" s="141"/>
      <c r="B27" s="410" t="str">
        <f>'U18+20M'!B4</f>
        <v>Štramberk</v>
      </c>
      <c r="C27" s="413"/>
      <c r="D27" s="414"/>
      <c r="E27" s="415"/>
      <c r="F27" s="227">
        <f>AD29</f>
        <v>0</v>
      </c>
      <c r="G27" s="228" t="s">
        <v>0</v>
      </c>
      <c r="H27" s="229">
        <f>AF29</f>
        <v>2</v>
      </c>
      <c r="I27" s="227">
        <f>AD31</f>
        <v>0</v>
      </c>
      <c r="J27" s="228" t="s">
        <v>0</v>
      </c>
      <c r="K27" s="229">
        <f>AF31</f>
        <v>2</v>
      </c>
      <c r="L27" s="227">
        <f>AD26</f>
        <v>0</v>
      </c>
      <c r="M27" s="228" t="s">
        <v>0</v>
      </c>
      <c r="N27" s="229">
        <f>AF26</f>
        <v>2</v>
      </c>
      <c r="O27" s="422">
        <f>F27+I27+L27</f>
        <v>0</v>
      </c>
      <c r="P27" s="423" t="s">
        <v>0</v>
      </c>
      <c r="Q27" s="424">
        <f>H27+K27+N27</f>
        <v>6</v>
      </c>
      <c r="R27" s="425">
        <f>O27</f>
        <v>0</v>
      </c>
      <c r="S27" s="402">
        <f>O30/Q30</f>
        <v>0.58666666666666667</v>
      </c>
      <c r="T27" s="403">
        <v>4</v>
      </c>
      <c r="U27" s="2"/>
      <c r="Z27" s="65">
        <v>2</v>
      </c>
      <c r="AA27" s="66" t="str">
        <f>B32</f>
        <v>Šumperk U18M</v>
      </c>
      <c r="AB27" s="67" t="s">
        <v>6</v>
      </c>
      <c r="AC27" s="68" t="str">
        <f>B37</f>
        <v>Beskydské děti</v>
      </c>
      <c r="AD27" s="32">
        <v>0</v>
      </c>
      <c r="AE27" s="31" t="s">
        <v>0</v>
      </c>
      <c r="AF27" s="33">
        <v>2</v>
      </c>
      <c r="AG27" s="32">
        <v>16</v>
      </c>
      <c r="AH27" s="31" t="s">
        <v>0</v>
      </c>
      <c r="AI27" s="33">
        <v>25</v>
      </c>
      <c r="AJ27" s="32">
        <v>16</v>
      </c>
      <c r="AK27" s="31" t="s">
        <v>0</v>
      </c>
      <c r="AL27" s="33">
        <v>25</v>
      </c>
      <c r="AM27" s="32"/>
      <c r="AN27" s="31" t="s">
        <v>0</v>
      </c>
      <c r="AO27" s="33"/>
      <c r="AP27" s="14">
        <f t="shared" ref="AP27:AP30" si="2">AM27+AJ27+AG27</f>
        <v>32</v>
      </c>
      <c r="AQ27" s="25" t="s">
        <v>0</v>
      </c>
      <c r="AR27" s="24">
        <f t="shared" ref="AR27:AR31" si="3">AO27+AL27+AI27</f>
        <v>50</v>
      </c>
      <c r="AS27" s="84"/>
      <c r="AT27" s="75">
        <v>4</v>
      </c>
      <c r="AU27" s="38"/>
    </row>
    <row r="28" spans="1:47" ht="30" customHeight="1" thickBot="1" x14ac:dyDescent="0.4">
      <c r="A28" s="141"/>
      <c r="B28" s="411"/>
      <c r="C28" s="416"/>
      <c r="D28" s="417"/>
      <c r="E28" s="418"/>
      <c r="F28" s="230">
        <f>AG29</f>
        <v>14</v>
      </c>
      <c r="G28" s="231" t="s">
        <v>0</v>
      </c>
      <c r="H28" s="232">
        <f>AI29</f>
        <v>25</v>
      </c>
      <c r="I28" s="230">
        <f>AG31</f>
        <v>15</v>
      </c>
      <c r="J28" s="233" t="s">
        <v>0</v>
      </c>
      <c r="K28" s="232">
        <v>25</v>
      </c>
      <c r="L28" s="230">
        <f>AG26</f>
        <v>10</v>
      </c>
      <c r="M28" s="231" t="s">
        <v>0</v>
      </c>
      <c r="N28" s="232">
        <f>AI26</f>
        <v>25</v>
      </c>
      <c r="O28" s="404"/>
      <c r="P28" s="406"/>
      <c r="Q28" s="408"/>
      <c r="R28" s="425"/>
      <c r="S28" s="402"/>
      <c r="T28" s="403"/>
      <c r="U28" s="2"/>
      <c r="Z28" s="65">
        <v>3</v>
      </c>
      <c r="AA28" s="66" t="str">
        <f>B37</f>
        <v>Beskydské děti</v>
      </c>
      <c r="AB28" s="67" t="s">
        <v>6</v>
      </c>
      <c r="AC28" s="68" t="str">
        <f>B42</f>
        <v>Green Volley Beskydy</v>
      </c>
      <c r="AD28" s="32">
        <v>1</v>
      </c>
      <c r="AE28" s="31" t="s">
        <v>0</v>
      </c>
      <c r="AF28" s="33">
        <v>1</v>
      </c>
      <c r="AG28" s="32">
        <v>24</v>
      </c>
      <c r="AH28" s="31" t="s">
        <v>0</v>
      </c>
      <c r="AI28" s="33">
        <v>25</v>
      </c>
      <c r="AJ28" s="32">
        <v>25</v>
      </c>
      <c r="AK28" s="31" t="s">
        <v>0</v>
      </c>
      <c r="AL28" s="33">
        <v>21</v>
      </c>
      <c r="AM28" s="32"/>
      <c r="AN28" s="31" t="s">
        <v>0</v>
      </c>
      <c r="AO28" s="33"/>
      <c r="AP28" s="14">
        <f t="shared" si="2"/>
        <v>49</v>
      </c>
      <c r="AQ28" s="25" t="s">
        <v>0</v>
      </c>
      <c r="AR28" s="24">
        <f t="shared" si="3"/>
        <v>46</v>
      </c>
      <c r="AS28" s="84"/>
      <c r="AT28" s="75">
        <v>3</v>
      </c>
      <c r="AU28" s="38"/>
    </row>
    <row r="29" spans="1:47" ht="30" customHeight="1" thickBot="1" x14ac:dyDescent="0.4">
      <c r="A29" s="141"/>
      <c r="B29" s="411"/>
      <c r="C29" s="416"/>
      <c r="D29" s="417"/>
      <c r="E29" s="418"/>
      <c r="F29" s="234">
        <f>AJ29</f>
        <v>15</v>
      </c>
      <c r="G29" s="235" t="s">
        <v>0</v>
      </c>
      <c r="H29" s="236">
        <f>AL29</f>
        <v>25</v>
      </c>
      <c r="I29" s="234">
        <v>15</v>
      </c>
      <c r="J29" s="225" t="s">
        <v>0</v>
      </c>
      <c r="K29" s="236">
        <v>25</v>
      </c>
      <c r="L29" s="234">
        <f>AJ26</f>
        <v>19</v>
      </c>
      <c r="M29" s="235" t="s">
        <v>0</v>
      </c>
      <c r="N29" s="236">
        <f>AL26</f>
        <v>25</v>
      </c>
      <c r="O29" s="404"/>
      <c r="P29" s="406"/>
      <c r="Q29" s="408"/>
      <c r="R29" s="425"/>
      <c r="S29" s="402"/>
      <c r="T29" s="403"/>
      <c r="U29" s="2"/>
      <c r="Z29" s="65">
        <v>4</v>
      </c>
      <c r="AA29" s="66" t="str">
        <f>B27</f>
        <v>Štramberk</v>
      </c>
      <c r="AB29" s="67" t="s">
        <v>6</v>
      </c>
      <c r="AC29" s="68" t="str">
        <f>B32</f>
        <v>Šumperk U18M</v>
      </c>
      <c r="AD29" s="32">
        <v>0</v>
      </c>
      <c r="AE29" s="31" t="s">
        <v>0</v>
      </c>
      <c r="AF29" s="33">
        <v>2</v>
      </c>
      <c r="AG29" s="32">
        <v>14</v>
      </c>
      <c r="AH29" s="31" t="s">
        <v>0</v>
      </c>
      <c r="AI29" s="33">
        <v>25</v>
      </c>
      <c r="AJ29" s="32">
        <v>15</v>
      </c>
      <c r="AK29" s="31" t="s">
        <v>0</v>
      </c>
      <c r="AL29" s="33">
        <v>25</v>
      </c>
      <c r="AM29" s="32"/>
      <c r="AN29" s="31" t="s">
        <v>0</v>
      </c>
      <c r="AO29" s="33"/>
      <c r="AP29" s="14">
        <f t="shared" si="2"/>
        <v>29</v>
      </c>
      <c r="AQ29" s="25" t="s">
        <v>0</v>
      </c>
      <c r="AR29" s="24">
        <f t="shared" si="3"/>
        <v>50</v>
      </c>
      <c r="AS29" s="84"/>
      <c r="AT29" s="75">
        <v>4</v>
      </c>
      <c r="AU29" s="38"/>
    </row>
    <row r="30" spans="1:47" ht="30" customHeight="1" thickBot="1" x14ac:dyDescent="0.4">
      <c r="A30" s="141"/>
      <c r="B30" s="411"/>
      <c r="C30" s="416"/>
      <c r="D30" s="417"/>
      <c r="E30" s="418"/>
      <c r="F30" s="224">
        <f>AM29</f>
        <v>0</v>
      </c>
      <c r="G30" s="225" t="s">
        <v>0</v>
      </c>
      <c r="H30" s="226">
        <f>AO29</f>
        <v>0</v>
      </c>
      <c r="I30" s="224">
        <f>AO31</f>
        <v>0</v>
      </c>
      <c r="J30" s="225" t="s">
        <v>0</v>
      </c>
      <c r="K30" s="226">
        <f>AM31</f>
        <v>0</v>
      </c>
      <c r="L30" s="224">
        <f>AM26</f>
        <v>0</v>
      </c>
      <c r="M30" s="225" t="s">
        <v>0</v>
      </c>
      <c r="N30" s="226">
        <f>AO26</f>
        <v>0</v>
      </c>
      <c r="O30" s="404">
        <f>F31+I31+L31</f>
        <v>88</v>
      </c>
      <c r="P30" s="406" t="s">
        <v>0</v>
      </c>
      <c r="Q30" s="408">
        <f>H31+K31+N31</f>
        <v>150</v>
      </c>
      <c r="R30" s="425"/>
      <c r="S30" s="402"/>
      <c r="T30" s="403"/>
      <c r="U30" s="2"/>
      <c r="Z30" s="65">
        <v>5</v>
      </c>
      <c r="AA30" s="66" t="str">
        <f>B32</f>
        <v>Šumperk U18M</v>
      </c>
      <c r="AB30" s="67" t="s">
        <v>6</v>
      </c>
      <c r="AC30" s="68" t="str">
        <f>B42</f>
        <v>Green Volley Beskydy</v>
      </c>
      <c r="AD30" s="32">
        <v>0</v>
      </c>
      <c r="AE30" s="31" t="s">
        <v>0</v>
      </c>
      <c r="AF30" s="33">
        <v>2</v>
      </c>
      <c r="AG30" s="32">
        <v>12</v>
      </c>
      <c r="AH30" s="31" t="s">
        <v>0</v>
      </c>
      <c r="AI30" s="33">
        <v>25</v>
      </c>
      <c r="AJ30" s="32">
        <v>12</v>
      </c>
      <c r="AK30" s="31" t="s">
        <v>0</v>
      </c>
      <c r="AL30" s="33">
        <v>25</v>
      </c>
      <c r="AM30" s="32"/>
      <c r="AN30" s="31" t="s">
        <v>0</v>
      </c>
      <c r="AO30" s="33"/>
      <c r="AP30" s="14">
        <f t="shared" si="2"/>
        <v>24</v>
      </c>
      <c r="AQ30" s="25" t="s">
        <v>0</v>
      </c>
      <c r="AR30" s="24">
        <f t="shared" si="3"/>
        <v>50</v>
      </c>
      <c r="AS30" s="84"/>
      <c r="AT30" s="75">
        <v>3</v>
      </c>
      <c r="AU30" s="38"/>
    </row>
    <row r="31" spans="1:47" ht="30" customHeight="1" thickBot="1" x14ac:dyDescent="0.4">
      <c r="A31" s="141"/>
      <c r="B31" s="412"/>
      <c r="C31" s="419"/>
      <c r="D31" s="420"/>
      <c r="E31" s="421"/>
      <c r="F31" s="237">
        <f>SUM(F28:F30)</f>
        <v>29</v>
      </c>
      <c r="G31" s="238" t="s">
        <v>0</v>
      </c>
      <c r="H31" s="239">
        <f>SUM(H28:H30)</f>
        <v>50</v>
      </c>
      <c r="I31" s="237">
        <f>SUM(I28:I30)</f>
        <v>30</v>
      </c>
      <c r="J31" s="238" t="s">
        <v>0</v>
      </c>
      <c r="K31" s="239">
        <f>SUM(K28:K30)</f>
        <v>50</v>
      </c>
      <c r="L31" s="237">
        <f>SUM(L28:L30)</f>
        <v>29</v>
      </c>
      <c r="M31" s="238" t="s">
        <v>0</v>
      </c>
      <c r="N31" s="239">
        <f>SUM(N28:N30)</f>
        <v>50</v>
      </c>
      <c r="O31" s="405"/>
      <c r="P31" s="407"/>
      <c r="Q31" s="409"/>
      <c r="R31" s="425"/>
      <c r="S31" s="402"/>
      <c r="T31" s="403"/>
      <c r="U31" s="2"/>
      <c r="Z31" s="69">
        <v>6</v>
      </c>
      <c r="AA31" s="70" t="str">
        <f>B27</f>
        <v>Štramberk</v>
      </c>
      <c r="AB31" s="71" t="s">
        <v>6</v>
      </c>
      <c r="AC31" s="72" t="str">
        <f>B37</f>
        <v>Beskydské děti</v>
      </c>
      <c r="AD31" s="36">
        <v>0</v>
      </c>
      <c r="AE31" s="35" t="s">
        <v>0</v>
      </c>
      <c r="AF31" s="37">
        <v>2</v>
      </c>
      <c r="AG31" s="36">
        <v>15</v>
      </c>
      <c r="AH31" s="35" t="s">
        <v>0</v>
      </c>
      <c r="AI31" s="37">
        <v>25</v>
      </c>
      <c r="AJ31" s="36">
        <v>15</v>
      </c>
      <c r="AK31" s="35" t="s">
        <v>0</v>
      </c>
      <c r="AL31" s="37">
        <v>25</v>
      </c>
      <c r="AM31" s="36"/>
      <c r="AN31" s="35" t="s">
        <v>0</v>
      </c>
      <c r="AO31" s="37"/>
      <c r="AP31" s="16">
        <f>AM31+AJ31+AG31</f>
        <v>30</v>
      </c>
      <c r="AQ31" s="17" t="s">
        <v>0</v>
      </c>
      <c r="AR31" s="18">
        <f t="shared" si="3"/>
        <v>50</v>
      </c>
      <c r="AS31" s="41"/>
      <c r="AT31" s="75">
        <v>4</v>
      </c>
      <c r="AU31" s="39"/>
    </row>
    <row r="32" spans="1:47" ht="30" customHeight="1" thickBot="1" x14ac:dyDescent="0.3">
      <c r="A32" s="141"/>
      <c r="B32" s="410" t="str">
        <f>'U18+20M'!B5</f>
        <v>Šumperk U18M</v>
      </c>
      <c r="C32" s="227">
        <f>H27</f>
        <v>2</v>
      </c>
      <c r="D32" s="228" t="s">
        <v>0</v>
      </c>
      <c r="E32" s="229">
        <f>F27</f>
        <v>0</v>
      </c>
      <c r="F32" s="413"/>
      <c r="G32" s="414"/>
      <c r="H32" s="415"/>
      <c r="I32" s="227">
        <f>AD27</f>
        <v>0</v>
      </c>
      <c r="J32" s="228" t="s">
        <v>0</v>
      </c>
      <c r="K32" s="229">
        <f>AF27</f>
        <v>2</v>
      </c>
      <c r="L32" s="227">
        <f>AD30</f>
        <v>0</v>
      </c>
      <c r="M32" s="228" t="s">
        <v>0</v>
      </c>
      <c r="N32" s="229">
        <f>AF30</f>
        <v>2</v>
      </c>
      <c r="O32" s="422">
        <f>L32+I32+C32</f>
        <v>2</v>
      </c>
      <c r="P32" s="423" t="s">
        <v>0</v>
      </c>
      <c r="Q32" s="424">
        <f>N32+K32+E32</f>
        <v>4</v>
      </c>
      <c r="R32" s="425">
        <f>O32</f>
        <v>2</v>
      </c>
      <c r="S32" s="402">
        <f>O35/Q35</f>
        <v>0.82170542635658916</v>
      </c>
      <c r="T32" s="403">
        <v>3</v>
      </c>
      <c r="U32" s="2"/>
    </row>
    <row r="33" spans="1:47" ht="30" customHeight="1" thickBot="1" x14ac:dyDescent="0.3">
      <c r="A33" s="141"/>
      <c r="B33" s="411"/>
      <c r="C33" s="230">
        <f>H28</f>
        <v>25</v>
      </c>
      <c r="D33" s="231" t="s">
        <v>0</v>
      </c>
      <c r="E33" s="232">
        <f>F28</f>
        <v>14</v>
      </c>
      <c r="F33" s="416"/>
      <c r="G33" s="417"/>
      <c r="H33" s="418"/>
      <c r="I33" s="230">
        <f>AG27</f>
        <v>16</v>
      </c>
      <c r="J33" s="233" t="s">
        <v>0</v>
      </c>
      <c r="K33" s="232">
        <f>AI27</f>
        <v>25</v>
      </c>
      <c r="L33" s="230">
        <f>AG30</f>
        <v>12</v>
      </c>
      <c r="M33" s="231" t="s">
        <v>0</v>
      </c>
      <c r="N33" s="232">
        <f>AI30</f>
        <v>25</v>
      </c>
      <c r="O33" s="404"/>
      <c r="P33" s="406"/>
      <c r="Q33" s="408"/>
      <c r="R33" s="425"/>
      <c r="S33" s="402"/>
      <c r="T33" s="403"/>
      <c r="U33" s="2"/>
    </row>
    <row r="34" spans="1:47" ht="30" customHeight="1" thickBot="1" x14ac:dyDescent="0.3">
      <c r="A34" s="141"/>
      <c r="B34" s="411"/>
      <c r="C34" s="234">
        <f>H29</f>
        <v>25</v>
      </c>
      <c r="D34" s="235" t="s">
        <v>0</v>
      </c>
      <c r="E34" s="236">
        <f>F29</f>
        <v>15</v>
      </c>
      <c r="F34" s="416"/>
      <c r="G34" s="417"/>
      <c r="H34" s="418"/>
      <c r="I34" s="234">
        <f>AJ27</f>
        <v>16</v>
      </c>
      <c r="J34" s="235" t="s">
        <v>0</v>
      </c>
      <c r="K34" s="236">
        <f>AL27</f>
        <v>25</v>
      </c>
      <c r="L34" s="234">
        <f>AJ30</f>
        <v>12</v>
      </c>
      <c r="M34" s="235" t="s">
        <v>0</v>
      </c>
      <c r="N34" s="236">
        <f>AL30</f>
        <v>25</v>
      </c>
      <c r="O34" s="404"/>
      <c r="P34" s="406"/>
      <c r="Q34" s="408"/>
      <c r="R34" s="425"/>
      <c r="S34" s="402"/>
      <c r="T34" s="403"/>
      <c r="U34" s="2"/>
    </row>
    <row r="35" spans="1:47" ht="30" customHeight="1" thickBot="1" x14ac:dyDescent="0.3">
      <c r="A35" s="141"/>
      <c r="B35" s="411"/>
      <c r="C35" s="224">
        <f>H30</f>
        <v>0</v>
      </c>
      <c r="D35" s="225" t="s">
        <v>0</v>
      </c>
      <c r="E35" s="226">
        <f>F30</f>
        <v>0</v>
      </c>
      <c r="F35" s="416"/>
      <c r="G35" s="417"/>
      <c r="H35" s="418"/>
      <c r="I35" s="224">
        <f>AM27</f>
        <v>0</v>
      </c>
      <c r="J35" s="233" t="s">
        <v>0</v>
      </c>
      <c r="K35" s="226">
        <f>AO27</f>
        <v>0</v>
      </c>
      <c r="L35" s="224">
        <f>AM30</f>
        <v>0</v>
      </c>
      <c r="M35" s="225" t="s">
        <v>0</v>
      </c>
      <c r="N35" s="226">
        <f>AO30</f>
        <v>0</v>
      </c>
      <c r="O35" s="404">
        <f>L36+I36+C36</f>
        <v>106</v>
      </c>
      <c r="P35" s="406" t="s">
        <v>0</v>
      </c>
      <c r="Q35" s="408">
        <f>N36+K36+E36</f>
        <v>129</v>
      </c>
      <c r="R35" s="425"/>
      <c r="S35" s="402"/>
      <c r="T35" s="403"/>
      <c r="U35" s="2"/>
    </row>
    <row r="36" spans="1:47" ht="30" customHeight="1" thickBot="1" x14ac:dyDescent="0.3">
      <c r="A36" s="141"/>
      <c r="B36" s="412"/>
      <c r="C36" s="237">
        <f>SUM(C33:C35)</f>
        <v>50</v>
      </c>
      <c r="D36" s="238" t="s">
        <v>0</v>
      </c>
      <c r="E36" s="239">
        <f>SUM(E33:E35)</f>
        <v>29</v>
      </c>
      <c r="F36" s="419"/>
      <c r="G36" s="420"/>
      <c r="H36" s="421"/>
      <c r="I36" s="237">
        <f>SUM(I33:I35)</f>
        <v>32</v>
      </c>
      <c r="J36" s="238" t="s">
        <v>0</v>
      </c>
      <c r="K36" s="239">
        <f>SUM(K33:K35)</f>
        <v>50</v>
      </c>
      <c r="L36" s="237">
        <f>SUM(L33:L35)</f>
        <v>24</v>
      </c>
      <c r="M36" s="238" t="s">
        <v>0</v>
      </c>
      <c r="N36" s="239">
        <f>SUM(N33:N35)</f>
        <v>50</v>
      </c>
      <c r="O36" s="405"/>
      <c r="P36" s="407"/>
      <c r="Q36" s="409"/>
      <c r="R36" s="425"/>
      <c r="S36" s="402"/>
      <c r="T36" s="403"/>
      <c r="U36" s="2"/>
    </row>
    <row r="37" spans="1:47" ht="30" customHeight="1" thickBot="1" x14ac:dyDescent="0.3">
      <c r="A37" s="141"/>
      <c r="B37" s="410" t="str">
        <f>'U18+20M'!B6</f>
        <v>Beskydské děti</v>
      </c>
      <c r="C37" s="227">
        <f>K27</f>
        <v>2</v>
      </c>
      <c r="D37" s="228" t="s">
        <v>0</v>
      </c>
      <c r="E37" s="229">
        <f>I27</f>
        <v>0</v>
      </c>
      <c r="F37" s="227">
        <f>K32</f>
        <v>2</v>
      </c>
      <c r="G37" s="228" t="s">
        <v>0</v>
      </c>
      <c r="H37" s="229">
        <f>I32</f>
        <v>0</v>
      </c>
      <c r="I37" s="413"/>
      <c r="J37" s="414"/>
      <c r="K37" s="415"/>
      <c r="L37" s="227">
        <f>AF28</f>
        <v>1</v>
      </c>
      <c r="M37" s="228" t="s">
        <v>0</v>
      </c>
      <c r="N37" s="229">
        <f>AD28</f>
        <v>1</v>
      </c>
      <c r="O37" s="422">
        <f>L37+F37+C37</f>
        <v>5</v>
      </c>
      <c r="P37" s="423" t="s">
        <v>0</v>
      </c>
      <c r="Q37" s="424">
        <f>N37+H37+E37</f>
        <v>1</v>
      </c>
      <c r="R37" s="425">
        <f>O37</f>
        <v>5</v>
      </c>
      <c r="S37" s="402">
        <f>O40/Q40</f>
        <v>1.3796296296296295</v>
      </c>
      <c r="T37" s="403">
        <v>2</v>
      </c>
      <c r="U37" s="2"/>
    </row>
    <row r="38" spans="1:47" ht="30" customHeight="1" thickBot="1" x14ac:dyDescent="0.3">
      <c r="A38" s="141"/>
      <c r="B38" s="411"/>
      <c r="C38" s="230">
        <f>K28</f>
        <v>25</v>
      </c>
      <c r="D38" s="231" t="s">
        <v>0</v>
      </c>
      <c r="E38" s="232">
        <f>I28</f>
        <v>15</v>
      </c>
      <c r="F38" s="230">
        <f>K33</f>
        <v>25</v>
      </c>
      <c r="G38" s="231" t="s">
        <v>0</v>
      </c>
      <c r="H38" s="232">
        <f>I33</f>
        <v>16</v>
      </c>
      <c r="I38" s="416"/>
      <c r="J38" s="417"/>
      <c r="K38" s="418"/>
      <c r="L38" s="230">
        <v>24</v>
      </c>
      <c r="M38" s="231" t="s">
        <v>0</v>
      </c>
      <c r="N38" s="232">
        <v>25</v>
      </c>
      <c r="O38" s="404"/>
      <c r="P38" s="406"/>
      <c r="Q38" s="408"/>
      <c r="R38" s="425"/>
      <c r="S38" s="402"/>
      <c r="T38" s="403"/>
      <c r="U38" s="2"/>
    </row>
    <row r="39" spans="1:47" ht="30" customHeight="1" thickBot="1" x14ac:dyDescent="0.3">
      <c r="A39" s="141"/>
      <c r="B39" s="411"/>
      <c r="C39" s="234">
        <f>K29</f>
        <v>25</v>
      </c>
      <c r="D39" s="235" t="s">
        <v>0</v>
      </c>
      <c r="E39" s="236">
        <f>I29</f>
        <v>15</v>
      </c>
      <c r="F39" s="234">
        <f>K34</f>
        <v>25</v>
      </c>
      <c r="G39" s="235" t="s">
        <v>0</v>
      </c>
      <c r="H39" s="236">
        <f>I34</f>
        <v>16</v>
      </c>
      <c r="I39" s="416"/>
      <c r="J39" s="417"/>
      <c r="K39" s="418"/>
      <c r="L39" s="234">
        <v>25</v>
      </c>
      <c r="M39" s="235" t="s">
        <v>0</v>
      </c>
      <c r="N39" s="236">
        <v>21</v>
      </c>
      <c r="O39" s="404"/>
      <c r="P39" s="406"/>
      <c r="Q39" s="408"/>
      <c r="R39" s="425"/>
      <c r="S39" s="402"/>
      <c r="T39" s="403"/>
      <c r="U39" s="2"/>
      <c r="W39" s="306"/>
      <c r="X39" s="306"/>
      <c r="Y39" s="306"/>
    </row>
    <row r="40" spans="1:47" ht="30" customHeight="1" thickBot="1" x14ac:dyDescent="0.3">
      <c r="A40" s="141"/>
      <c r="B40" s="411"/>
      <c r="C40" s="224">
        <f>K30</f>
        <v>0</v>
      </c>
      <c r="D40" s="225" t="s">
        <v>0</v>
      </c>
      <c r="E40" s="226">
        <f>I30</f>
        <v>0</v>
      </c>
      <c r="F40" s="224">
        <f>K35</f>
        <v>0</v>
      </c>
      <c r="G40" s="225" t="s">
        <v>0</v>
      </c>
      <c r="H40" s="226">
        <f>I35</f>
        <v>0</v>
      </c>
      <c r="I40" s="416"/>
      <c r="J40" s="417"/>
      <c r="K40" s="418"/>
      <c r="L40" s="224">
        <f>AO28</f>
        <v>0</v>
      </c>
      <c r="M40" s="225" t="s">
        <v>0</v>
      </c>
      <c r="N40" s="226">
        <f>AM28</f>
        <v>0</v>
      </c>
      <c r="O40" s="404">
        <f>L41+F41+C41</f>
        <v>149</v>
      </c>
      <c r="P40" s="406" t="s">
        <v>0</v>
      </c>
      <c r="Q40" s="408">
        <f>N41+H41+E41</f>
        <v>108</v>
      </c>
      <c r="R40" s="425"/>
      <c r="S40" s="402"/>
      <c r="T40" s="403"/>
      <c r="U40" s="2"/>
      <c r="W40" s="4"/>
      <c r="X40" s="4"/>
      <c r="Y40" s="4"/>
      <c r="Z40" s="4"/>
      <c r="AA40" s="19"/>
      <c r="AB40" s="19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0"/>
    </row>
    <row r="41" spans="1:47" ht="30" customHeight="1" thickBot="1" x14ac:dyDescent="0.4">
      <c r="A41" s="141"/>
      <c r="B41" s="412"/>
      <c r="C41" s="237">
        <f>SUM(C38:C40)</f>
        <v>50</v>
      </c>
      <c r="D41" s="238" t="s">
        <v>0</v>
      </c>
      <c r="E41" s="239">
        <f>SUM(E38:E40)</f>
        <v>30</v>
      </c>
      <c r="F41" s="237">
        <f>SUM(F38:F40)</f>
        <v>50</v>
      </c>
      <c r="G41" s="238" t="s">
        <v>0</v>
      </c>
      <c r="H41" s="239">
        <f>SUM(H38:H40)</f>
        <v>32</v>
      </c>
      <c r="I41" s="419"/>
      <c r="J41" s="420"/>
      <c r="K41" s="421"/>
      <c r="L41" s="237">
        <f>SUM(L38:L40)</f>
        <v>49</v>
      </c>
      <c r="M41" s="238" t="s">
        <v>0</v>
      </c>
      <c r="N41" s="239">
        <f>SUM(N38:N40)</f>
        <v>46</v>
      </c>
      <c r="O41" s="405"/>
      <c r="P41" s="407"/>
      <c r="Q41" s="409"/>
      <c r="R41" s="425"/>
      <c r="S41" s="402"/>
      <c r="T41" s="403"/>
      <c r="U41" s="2"/>
      <c r="AA41" s="398"/>
      <c r="AB41" s="398"/>
      <c r="AC41" s="398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212"/>
      <c r="AT41" s="213"/>
      <c r="AU41" s="213"/>
    </row>
    <row r="42" spans="1:47" ht="30" customHeight="1" thickBot="1" x14ac:dyDescent="0.35">
      <c r="A42" s="141"/>
      <c r="B42" s="410" t="str">
        <f>'U18+20M'!B7</f>
        <v>Green Volley Beskydy</v>
      </c>
      <c r="C42" s="227">
        <f>N27</f>
        <v>2</v>
      </c>
      <c r="D42" s="228" t="s">
        <v>0</v>
      </c>
      <c r="E42" s="229">
        <f>L27</f>
        <v>0</v>
      </c>
      <c r="F42" s="227">
        <f>N32</f>
        <v>2</v>
      </c>
      <c r="G42" s="228" t="s">
        <v>0</v>
      </c>
      <c r="H42" s="229">
        <f>L32</f>
        <v>0</v>
      </c>
      <c r="I42" s="227">
        <f>N37</f>
        <v>1</v>
      </c>
      <c r="J42" s="228" t="s">
        <v>0</v>
      </c>
      <c r="K42" s="229">
        <f>L37</f>
        <v>1</v>
      </c>
      <c r="L42" s="413"/>
      <c r="M42" s="414"/>
      <c r="N42" s="415"/>
      <c r="O42" s="422">
        <f>I42+F42+C42</f>
        <v>5</v>
      </c>
      <c r="P42" s="423" t="s">
        <v>0</v>
      </c>
      <c r="Q42" s="424">
        <f>K42+H42+E42</f>
        <v>1</v>
      </c>
      <c r="R42" s="425">
        <f>O42</f>
        <v>5</v>
      </c>
      <c r="S42" s="402">
        <f>O45/Q45</f>
        <v>1.4313725490196079</v>
      </c>
      <c r="T42" s="403">
        <v>1</v>
      </c>
      <c r="U42" s="2"/>
      <c r="AA42" s="214"/>
      <c r="AB42" s="215"/>
      <c r="AC42" s="216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8"/>
      <c r="AT42" s="219"/>
      <c r="AU42" s="52"/>
    </row>
    <row r="43" spans="1:47" ht="30" customHeight="1" thickBot="1" x14ac:dyDescent="0.35">
      <c r="A43" s="141"/>
      <c r="B43" s="411"/>
      <c r="C43" s="230">
        <f>N28</f>
        <v>25</v>
      </c>
      <c r="D43" s="231" t="s">
        <v>0</v>
      </c>
      <c r="E43" s="232">
        <f>L28</f>
        <v>10</v>
      </c>
      <c r="F43" s="230">
        <f>N33</f>
        <v>25</v>
      </c>
      <c r="G43" s="231" t="s">
        <v>0</v>
      </c>
      <c r="H43" s="232">
        <f>L33</f>
        <v>12</v>
      </c>
      <c r="I43" s="230">
        <f>N38</f>
        <v>25</v>
      </c>
      <c r="J43" s="231" t="s">
        <v>0</v>
      </c>
      <c r="K43" s="232">
        <f>L38</f>
        <v>24</v>
      </c>
      <c r="L43" s="416"/>
      <c r="M43" s="417"/>
      <c r="N43" s="418"/>
      <c r="O43" s="404"/>
      <c r="P43" s="406"/>
      <c r="Q43" s="408"/>
      <c r="R43" s="425"/>
      <c r="S43" s="402"/>
      <c r="T43" s="403"/>
      <c r="U43" s="2"/>
      <c r="AA43" s="214"/>
      <c r="AB43" s="215"/>
      <c r="AC43" s="216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8"/>
      <c r="AT43" s="219"/>
      <c r="AU43" s="52"/>
    </row>
    <row r="44" spans="1:47" ht="30" customHeight="1" thickBot="1" x14ac:dyDescent="0.4">
      <c r="A44" s="141"/>
      <c r="B44" s="411"/>
      <c r="C44" s="234">
        <f>N29</f>
        <v>25</v>
      </c>
      <c r="D44" s="235" t="s">
        <v>0</v>
      </c>
      <c r="E44" s="236">
        <f>L29</f>
        <v>19</v>
      </c>
      <c r="F44" s="234">
        <f>N34</f>
        <v>25</v>
      </c>
      <c r="G44" s="235" t="s">
        <v>0</v>
      </c>
      <c r="H44" s="236">
        <f>L34</f>
        <v>12</v>
      </c>
      <c r="I44" s="234">
        <f>N39</f>
        <v>21</v>
      </c>
      <c r="J44" s="235" t="s">
        <v>0</v>
      </c>
      <c r="K44" s="236">
        <f>L39</f>
        <v>25</v>
      </c>
      <c r="L44" s="416"/>
      <c r="M44" s="417"/>
      <c r="N44" s="418"/>
      <c r="O44" s="404"/>
      <c r="P44" s="406"/>
      <c r="Q44" s="408"/>
      <c r="R44" s="425"/>
      <c r="S44" s="402"/>
      <c r="T44" s="403"/>
      <c r="U44" s="2"/>
      <c r="AA44" s="220"/>
      <c r="AB44" s="221"/>
      <c r="AC44" s="216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17"/>
      <c r="AQ44" s="222"/>
      <c r="AR44" s="217"/>
      <c r="AS44" s="218"/>
      <c r="AT44" s="219"/>
      <c r="AU44" s="52"/>
    </row>
    <row r="45" spans="1:47" ht="30" customHeight="1" thickBot="1" x14ac:dyDescent="0.4">
      <c r="A45" s="141"/>
      <c r="B45" s="411"/>
      <c r="C45" s="224">
        <f>N30</f>
        <v>0</v>
      </c>
      <c r="D45" s="225" t="s">
        <v>0</v>
      </c>
      <c r="E45" s="226">
        <f>L30</f>
        <v>0</v>
      </c>
      <c r="F45" s="224">
        <f>N35</f>
        <v>0</v>
      </c>
      <c r="G45" s="225" t="s">
        <v>0</v>
      </c>
      <c r="H45" s="226">
        <f>L35</f>
        <v>0</v>
      </c>
      <c r="I45" s="224">
        <f>N40</f>
        <v>0</v>
      </c>
      <c r="J45" s="225" t="s">
        <v>0</v>
      </c>
      <c r="K45" s="226">
        <f>L40</f>
        <v>0</v>
      </c>
      <c r="L45" s="416"/>
      <c r="M45" s="417"/>
      <c r="N45" s="418"/>
      <c r="O45" s="404">
        <f>I46+F46+C46</f>
        <v>146</v>
      </c>
      <c r="P45" s="406" t="s">
        <v>0</v>
      </c>
      <c r="Q45" s="408">
        <f>K46+H46+E46</f>
        <v>102</v>
      </c>
      <c r="R45" s="425"/>
      <c r="S45" s="402"/>
      <c r="T45" s="403"/>
      <c r="U45" s="2"/>
      <c r="AA45" s="223"/>
      <c r="AB45" s="221"/>
      <c r="AC45" s="214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17"/>
      <c r="AQ45" s="222"/>
      <c r="AR45" s="217"/>
      <c r="AS45" s="218"/>
      <c r="AT45" s="219"/>
      <c r="AU45" s="52"/>
    </row>
    <row r="46" spans="1:47" ht="30" customHeight="1" thickBot="1" x14ac:dyDescent="0.3">
      <c r="A46" s="141"/>
      <c r="B46" s="412"/>
      <c r="C46" s="237">
        <f>SUM(C43:C45)</f>
        <v>50</v>
      </c>
      <c r="D46" s="238" t="s">
        <v>0</v>
      </c>
      <c r="E46" s="239">
        <f>SUM(E43:E45)</f>
        <v>29</v>
      </c>
      <c r="F46" s="237">
        <f>SUM(F43:F45)</f>
        <v>50</v>
      </c>
      <c r="G46" s="238" t="s">
        <v>0</v>
      </c>
      <c r="H46" s="239">
        <f>SUM(H43:H45)</f>
        <v>24</v>
      </c>
      <c r="I46" s="237">
        <f>SUM(I43:I45)</f>
        <v>46</v>
      </c>
      <c r="J46" s="238" t="s">
        <v>0</v>
      </c>
      <c r="K46" s="239">
        <f>SUM(K43:K45)</f>
        <v>49</v>
      </c>
      <c r="L46" s="419"/>
      <c r="M46" s="420"/>
      <c r="N46" s="421"/>
      <c r="O46" s="405"/>
      <c r="P46" s="407"/>
      <c r="Q46" s="409"/>
      <c r="R46" s="425"/>
      <c r="S46" s="402"/>
      <c r="T46" s="403"/>
      <c r="U46" s="2"/>
      <c r="AS46" s="3"/>
    </row>
    <row r="47" spans="1:47" ht="30" customHeight="1" x14ac:dyDescent="0.3">
      <c r="A47" s="141"/>
      <c r="B47" s="8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3"/>
      <c r="S47" s="6"/>
      <c r="T47" s="81"/>
      <c r="U47" s="2"/>
      <c r="W47" s="82"/>
      <c r="AL47" s="56"/>
      <c r="AM47" s="56"/>
      <c r="AN47" s="56"/>
      <c r="AO47" s="3"/>
      <c r="AS47" s="22"/>
    </row>
    <row r="48" spans="1:47" ht="30" customHeight="1" thickBot="1" x14ac:dyDescent="0.3">
      <c r="A48"/>
      <c r="B48"/>
      <c r="V48" s="19"/>
      <c r="W48" s="19"/>
      <c r="X48" s="19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0"/>
      <c r="AP48" s="2"/>
    </row>
    <row r="49" spans="22:47" ht="30" customHeight="1" thickBot="1" x14ac:dyDescent="0.55000000000000004">
      <c r="Z49" s="22"/>
      <c r="AA49" s="396" t="s">
        <v>64</v>
      </c>
      <c r="AB49" s="397"/>
      <c r="AC49" s="397"/>
      <c r="AD49" s="399" t="s">
        <v>1</v>
      </c>
      <c r="AE49" s="400"/>
      <c r="AF49" s="401"/>
      <c r="AG49" s="399" t="s">
        <v>7</v>
      </c>
      <c r="AH49" s="400"/>
      <c r="AI49" s="401"/>
      <c r="AJ49" s="399" t="s">
        <v>8</v>
      </c>
      <c r="AK49" s="400"/>
      <c r="AL49" s="401"/>
      <c r="AM49" s="399" t="s">
        <v>9</v>
      </c>
      <c r="AN49" s="400"/>
      <c r="AO49" s="401"/>
      <c r="AP49" s="399" t="s">
        <v>2</v>
      </c>
      <c r="AQ49" s="400"/>
      <c r="AR49" s="401"/>
      <c r="AS49" s="104" t="s">
        <v>50</v>
      </c>
      <c r="AT49" s="8" t="s">
        <v>34</v>
      </c>
      <c r="AU49" s="9" t="s">
        <v>35</v>
      </c>
    </row>
    <row r="50" spans="22:47" ht="30" customHeight="1" x14ac:dyDescent="0.5">
      <c r="Z50" s="19"/>
      <c r="AA50" s="272" t="s">
        <v>87</v>
      </c>
      <c r="AB50" s="164" t="s">
        <v>6</v>
      </c>
      <c r="AC50" s="165" t="s">
        <v>89</v>
      </c>
      <c r="AD50" s="105">
        <v>0</v>
      </c>
      <c r="AE50" s="106" t="s">
        <v>0</v>
      </c>
      <c r="AF50" s="107">
        <v>2</v>
      </c>
      <c r="AG50" s="105">
        <v>14</v>
      </c>
      <c r="AH50" s="106" t="s">
        <v>0</v>
      </c>
      <c r="AI50" s="107">
        <v>25</v>
      </c>
      <c r="AJ50" s="105">
        <v>23</v>
      </c>
      <c r="AK50" s="106" t="s">
        <v>0</v>
      </c>
      <c r="AL50" s="107">
        <v>25</v>
      </c>
      <c r="AM50" s="105"/>
      <c r="AN50" s="106" t="s">
        <v>0</v>
      </c>
      <c r="AO50" s="107"/>
      <c r="AP50" s="105">
        <f>AM50+AJ50+AG50</f>
        <v>37</v>
      </c>
      <c r="AQ50" s="106" t="s">
        <v>0</v>
      </c>
      <c r="AR50" s="107">
        <f>AO50+AL50+AI50</f>
        <v>50</v>
      </c>
      <c r="AS50" s="108"/>
      <c r="AT50" s="109">
        <v>2</v>
      </c>
      <c r="AU50" s="110" t="s">
        <v>146</v>
      </c>
    </row>
    <row r="51" spans="22:47" ht="30" customHeight="1" x14ac:dyDescent="0.5">
      <c r="Z51" s="19"/>
      <c r="AA51" s="166" t="s">
        <v>139</v>
      </c>
      <c r="AB51" s="167"/>
      <c r="AC51" s="168" t="s">
        <v>92</v>
      </c>
      <c r="AD51" s="111">
        <v>2</v>
      </c>
      <c r="AE51" s="67" t="s">
        <v>0</v>
      </c>
      <c r="AF51" s="112">
        <v>0</v>
      </c>
      <c r="AG51" s="111">
        <v>25</v>
      </c>
      <c r="AH51" s="67" t="s">
        <v>0</v>
      </c>
      <c r="AI51" s="112">
        <v>19</v>
      </c>
      <c r="AJ51" s="111">
        <v>25</v>
      </c>
      <c r="AK51" s="67" t="s">
        <v>0</v>
      </c>
      <c r="AL51" s="112">
        <v>23</v>
      </c>
      <c r="AM51" s="111"/>
      <c r="AN51" s="67" t="s">
        <v>0</v>
      </c>
      <c r="AO51" s="112"/>
      <c r="AP51" s="111">
        <f>AG51+AJ51</f>
        <v>50</v>
      </c>
      <c r="AQ51" s="67" t="s">
        <v>0</v>
      </c>
      <c r="AR51" s="112">
        <f>AI51+AL51+AO51</f>
        <v>42</v>
      </c>
      <c r="AS51" s="113"/>
      <c r="AT51" s="114">
        <v>2</v>
      </c>
      <c r="AU51" s="115" t="s">
        <v>130</v>
      </c>
    </row>
    <row r="52" spans="22:47" ht="30" customHeight="1" x14ac:dyDescent="0.5">
      <c r="AS52" s="3"/>
    </row>
    <row r="53" spans="22:47" ht="30" customHeight="1" thickBot="1" x14ac:dyDescent="0.55000000000000004">
      <c r="Z53" s="1"/>
      <c r="AS53" s="3"/>
    </row>
    <row r="54" spans="22:47" ht="30" customHeight="1" thickBot="1" x14ac:dyDescent="0.55000000000000004">
      <c r="Z54" s="1"/>
      <c r="AA54" s="345" t="s">
        <v>11</v>
      </c>
      <c r="AB54" s="346"/>
      <c r="AC54" s="346"/>
      <c r="AD54" s="444" t="s">
        <v>1</v>
      </c>
      <c r="AE54" s="445"/>
      <c r="AF54" s="446"/>
      <c r="AG54" s="444" t="s">
        <v>7</v>
      </c>
      <c r="AH54" s="445"/>
      <c r="AI54" s="446"/>
      <c r="AJ54" s="444" t="s">
        <v>8</v>
      </c>
      <c r="AK54" s="445"/>
      <c r="AL54" s="446"/>
      <c r="AM54" s="444" t="s">
        <v>9</v>
      </c>
      <c r="AN54" s="445"/>
      <c r="AO54" s="446"/>
      <c r="AP54" s="444" t="s">
        <v>2</v>
      </c>
      <c r="AQ54" s="445"/>
      <c r="AR54" s="446"/>
      <c r="AS54" s="116" t="s">
        <v>50</v>
      </c>
      <c r="AT54" s="117" t="s">
        <v>34</v>
      </c>
      <c r="AU54" s="118" t="s">
        <v>35</v>
      </c>
    </row>
    <row r="55" spans="22:47" ht="30" customHeight="1" thickBot="1" x14ac:dyDescent="0.55000000000000004">
      <c r="Z55" s="1" t="s">
        <v>51</v>
      </c>
      <c r="AA55" s="168" t="s">
        <v>87</v>
      </c>
      <c r="AB55" s="169" t="s">
        <v>6</v>
      </c>
      <c r="AC55" s="179" t="s">
        <v>92</v>
      </c>
      <c r="AD55" s="119">
        <v>0</v>
      </c>
      <c r="AE55" s="120" t="s">
        <v>0</v>
      </c>
      <c r="AF55" s="121">
        <v>2</v>
      </c>
      <c r="AG55" s="119">
        <v>17</v>
      </c>
      <c r="AH55" s="120" t="s">
        <v>0</v>
      </c>
      <c r="AI55" s="121">
        <v>25</v>
      </c>
      <c r="AJ55" s="119">
        <v>23</v>
      </c>
      <c r="AK55" s="120" t="s">
        <v>0</v>
      </c>
      <c r="AL55" s="121">
        <v>25</v>
      </c>
      <c r="AM55" s="119"/>
      <c r="AN55" s="120" t="s">
        <v>0</v>
      </c>
      <c r="AO55" s="121"/>
      <c r="AP55" s="122">
        <f>AM55+AJ55+AG55</f>
        <v>40</v>
      </c>
      <c r="AQ55" s="120" t="s">
        <v>0</v>
      </c>
      <c r="AR55" s="123">
        <f>AO55+AL55+AI55</f>
        <v>50</v>
      </c>
      <c r="AS55" s="124"/>
      <c r="AT55" s="125">
        <v>2</v>
      </c>
      <c r="AU55" s="126" t="s">
        <v>133</v>
      </c>
    </row>
    <row r="56" spans="22:47" ht="30" customHeight="1" x14ac:dyDescent="0.5">
      <c r="V56" s="281" t="s">
        <v>46</v>
      </c>
      <c r="W56" s="281"/>
      <c r="Z56" s="1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127"/>
      <c r="AT56" s="73"/>
      <c r="AU56" s="73"/>
    </row>
    <row r="57" spans="22:47" ht="30" customHeight="1" thickBot="1" x14ac:dyDescent="0.55000000000000004">
      <c r="V57" s="86" t="s">
        <v>14</v>
      </c>
      <c r="W57" s="87" t="s">
        <v>160</v>
      </c>
      <c r="Z57" s="1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127"/>
      <c r="AT57" s="73"/>
      <c r="AU57" s="73"/>
    </row>
    <row r="58" spans="22:47" ht="30" customHeight="1" thickBot="1" x14ac:dyDescent="0.55000000000000004">
      <c r="V58" s="86" t="s">
        <v>15</v>
      </c>
      <c r="W58" s="87" t="s">
        <v>89</v>
      </c>
      <c r="Z58" s="1"/>
      <c r="AA58" s="345" t="s">
        <v>12</v>
      </c>
      <c r="AB58" s="346"/>
      <c r="AC58" s="346"/>
      <c r="AD58" s="444" t="s">
        <v>1</v>
      </c>
      <c r="AE58" s="445"/>
      <c r="AF58" s="446"/>
      <c r="AG58" s="444" t="s">
        <v>7</v>
      </c>
      <c r="AH58" s="445"/>
      <c r="AI58" s="446"/>
      <c r="AJ58" s="444" t="s">
        <v>8</v>
      </c>
      <c r="AK58" s="445"/>
      <c r="AL58" s="446"/>
      <c r="AM58" s="444" t="s">
        <v>9</v>
      </c>
      <c r="AN58" s="445"/>
      <c r="AO58" s="446"/>
      <c r="AP58" s="444" t="s">
        <v>2</v>
      </c>
      <c r="AQ58" s="445"/>
      <c r="AR58" s="446"/>
      <c r="AS58" s="116" t="s">
        <v>50</v>
      </c>
      <c r="AT58" s="117" t="s">
        <v>34</v>
      </c>
      <c r="AU58" s="118" t="s">
        <v>35</v>
      </c>
    </row>
    <row r="59" spans="22:47" ht="30" customHeight="1" x14ac:dyDescent="0.5">
      <c r="V59" s="86" t="s">
        <v>16</v>
      </c>
      <c r="W59" s="87" t="s">
        <v>92</v>
      </c>
      <c r="Z59" s="1" t="s">
        <v>52</v>
      </c>
      <c r="AA59" s="166" t="s">
        <v>89</v>
      </c>
      <c r="AB59" s="170" t="s">
        <v>6</v>
      </c>
      <c r="AC59" s="183" t="s">
        <v>139</v>
      </c>
      <c r="AD59" s="128">
        <v>0</v>
      </c>
      <c r="AE59" s="63" t="s">
        <v>0</v>
      </c>
      <c r="AF59" s="129">
        <v>2</v>
      </c>
      <c r="AG59" s="128">
        <v>21</v>
      </c>
      <c r="AH59" s="63" t="s">
        <v>0</v>
      </c>
      <c r="AI59" s="129">
        <v>25</v>
      </c>
      <c r="AJ59" s="128">
        <v>22</v>
      </c>
      <c r="AK59" s="63" t="s">
        <v>0</v>
      </c>
      <c r="AL59" s="129">
        <v>25</v>
      </c>
      <c r="AM59" s="128"/>
      <c r="AN59" s="63" t="s">
        <v>0</v>
      </c>
      <c r="AO59" s="129"/>
      <c r="AP59" s="62">
        <f>AM59+AJ59+AG59</f>
        <v>43</v>
      </c>
      <c r="AQ59" s="63" t="s">
        <v>0</v>
      </c>
      <c r="AR59" s="64">
        <f>AO59+AL59+AI59</f>
        <v>50</v>
      </c>
      <c r="AS59" s="130"/>
      <c r="AT59" s="131">
        <v>5</v>
      </c>
      <c r="AU59" s="131" t="s">
        <v>154</v>
      </c>
    </row>
    <row r="60" spans="22:47" x14ac:dyDescent="0.5">
      <c r="V60" s="86" t="s">
        <v>17</v>
      </c>
      <c r="W60" s="87" t="s">
        <v>161</v>
      </c>
    </row>
  </sheetData>
  <mergeCells count="152">
    <mergeCell ref="I2:K3"/>
    <mergeCell ref="L2:N3"/>
    <mergeCell ref="O2:Q2"/>
    <mergeCell ref="AD54:AF54"/>
    <mergeCell ref="AG54:AI54"/>
    <mergeCell ref="AJ54:AL54"/>
    <mergeCell ref="AM54:AO54"/>
    <mergeCell ref="AP54:AR54"/>
    <mergeCell ref="AD58:AF58"/>
    <mergeCell ref="AG58:AI58"/>
    <mergeCell ref="AJ58:AL58"/>
    <mergeCell ref="AM58:AO58"/>
    <mergeCell ref="AP58:AR58"/>
    <mergeCell ref="R9:R13"/>
    <mergeCell ref="S9:S13"/>
    <mergeCell ref="T9:T13"/>
    <mergeCell ref="O12:O13"/>
    <mergeCell ref="P12:P13"/>
    <mergeCell ref="Q12:Q13"/>
    <mergeCell ref="S4:S8"/>
    <mergeCell ref="T4:T8"/>
    <mergeCell ref="O7:O8"/>
    <mergeCell ref="P7:P8"/>
    <mergeCell ref="Q7:Q8"/>
    <mergeCell ref="B9:B13"/>
    <mergeCell ref="F9:H13"/>
    <mergeCell ref="O9:O11"/>
    <mergeCell ref="P9:P11"/>
    <mergeCell ref="Q9:Q11"/>
    <mergeCell ref="AJ2:AL2"/>
    <mergeCell ref="AM2:AO2"/>
    <mergeCell ref="AP2:AR2"/>
    <mergeCell ref="O3:Q3"/>
    <mergeCell ref="B4:B8"/>
    <mergeCell ref="C4:E8"/>
    <mergeCell ref="O4:O6"/>
    <mergeCell ref="P4:P6"/>
    <mergeCell ref="Q4:Q6"/>
    <mergeCell ref="R4:R8"/>
    <mergeCell ref="R2:R3"/>
    <mergeCell ref="S2:S3"/>
    <mergeCell ref="T2:T3"/>
    <mergeCell ref="AA2:AC2"/>
    <mergeCell ref="AD2:AF2"/>
    <mergeCell ref="AG2:AI2"/>
    <mergeCell ref="B2:B3"/>
    <mergeCell ref="C2:E3"/>
    <mergeCell ref="F2:H3"/>
    <mergeCell ref="AI16:AK16"/>
    <mergeCell ref="AL16:AN16"/>
    <mergeCell ref="O17:O18"/>
    <mergeCell ref="P17:P18"/>
    <mergeCell ref="Q17:Q18"/>
    <mergeCell ref="B19:B23"/>
    <mergeCell ref="L19:N23"/>
    <mergeCell ref="O19:O21"/>
    <mergeCell ref="P19:P21"/>
    <mergeCell ref="Q19:Q21"/>
    <mergeCell ref="S14:S18"/>
    <mergeCell ref="T14:T18"/>
    <mergeCell ref="W16:Y16"/>
    <mergeCell ref="Z16:AB16"/>
    <mergeCell ref="AC16:AE16"/>
    <mergeCell ref="AF16:AH16"/>
    <mergeCell ref="B14:B18"/>
    <mergeCell ref="I14:K18"/>
    <mergeCell ref="O14:O16"/>
    <mergeCell ref="P14:P16"/>
    <mergeCell ref="Q14:Q16"/>
    <mergeCell ref="R14:R18"/>
    <mergeCell ref="I25:K26"/>
    <mergeCell ref="L25:N26"/>
    <mergeCell ref="O25:Q25"/>
    <mergeCell ref="R19:R23"/>
    <mergeCell ref="S19:S23"/>
    <mergeCell ref="T19:T23"/>
    <mergeCell ref="O22:O23"/>
    <mergeCell ref="P22:P23"/>
    <mergeCell ref="Q22:Q23"/>
    <mergeCell ref="B32:B36"/>
    <mergeCell ref="F32:H36"/>
    <mergeCell ref="O32:O34"/>
    <mergeCell ref="P32:P34"/>
    <mergeCell ref="Q32:Q34"/>
    <mergeCell ref="AJ25:AL25"/>
    <mergeCell ref="AM25:AO25"/>
    <mergeCell ref="AP25:AR25"/>
    <mergeCell ref="O26:Q26"/>
    <mergeCell ref="B27:B31"/>
    <mergeCell ref="C27:E31"/>
    <mergeCell ref="O27:O29"/>
    <mergeCell ref="P27:P29"/>
    <mergeCell ref="Q27:Q29"/>
    <mergeCell ref="R27:R31"/>
    <mergeCell ref="R25:R26"/>
    <mergeCell ref="S25:S26"/>
    <mergeCell ref="T25:T26"/>
    <mergeCell ref="AA25:AC25"/>
    <mergeCell ref="AD25:AF25"/>
    <mergeCell ref="AG25:AI25"/>
    <mergeCell ref="B25:B26"/>
    <mergeCell ref="C25:E26"/>
    <mergeCell ref="F25:H26"/>
    <mergeCell ref="R32:R36"/>
    <mergeCell ref="S32:S36"/>
    <mergeCell ref="T32:T36"/>
    <mergeCell ref="O35:O36"/>
    <mergeCell ref="P35:P36"/>
    <mergeCell ref="Q35:Q36"/>
    <mergeCell ref="S27:S31"/>
    <mergeCell ref="T27:T31"/>
    <mergeCell ref="O30:O31"/>
    <mergeCell ref="P30:P31"/>
    <mergeCell ref="Q30:Q31"/>
    <mergeCell ref="O40:O41"/>
    <mergeCell ref="P40:P41"/>
    <mergeCell ref="Q40:Q41"/>
    <mergeCell ref="B37:B41"/>
    <mergeCell ref="I37:K41"/>
    <mergeCell ref="O37:O39"/>
    <mergeCell ref="P37:P39"/>
    <mergeCell ref="Q37:Q39"/>
    <mergeCell ref="R37:R41"/>
    <mergeCell ref="AA41:AC41"/>
    <mergeCell ref="AD41:AF41"/>
    <mergeCell ref="AG41:AI41"/>
    <mergeCell ref="AJ41:AL41"/>
    <mergeCell ref="AM41:AO41"/>
    <mergeCell ref="AP41:AR41"/>
    <mergeCell ref="S37:S41"/>
    <mergeCell ref="T37:T41"/>
    <mergeCell ref="W39:Y39"/>
    <mergeCell ref="O45:O46"/>
    <mergeCell ref="P45:P46"/>
    <mergeCell ref="Q45:Q46"/>
    <mergeCell ref="AA49:AC49"/>
    <mergeCell ref="B42:B46"/>
    <mergeCell ref="L42:N46"/>
    <mergeCell ref="O42:O44"/>
    <mergeCell ref="P42:P44"/>
    <mergeCell ref="Q42:Q44"/>
    <mergeCell ref="R42:R46"/>
    <mergeCell ref="AA58:AC58"/>
    <mergeCell ref="AD49:AF49"/>
    <mergeCell ref="AG49:AI49"/>
    <mergeCell ref="AJ49:AL49"/>
    <mergeCell ref="AM49:AO49"/>
    <mergeCell ref="AP49:AR49"/>
    <mergeCell ref="AA54:AC54"/>
    <mergeCell ref="S42:S46"/>
    <mergeCell ref="T42:T46"/>
    <mergeCell ref="V56:W5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D2C2-1146-40CD-B975-FFDEE9196EF5}">
  <dimension ref="A1:H17"/>
  <sheetViews>
    <sheetView workbookViewId="0">
      <selection activeCell="A8" sqref="A8:XFD8"/>
    </sheetView>
  </sheetViews>
  <sheetFormatPr defaultRowHeight="15" x14ac:dyDescent="0.25"/>
  <cols>
    <col min="2" max="2" width="27.42578125" customWidth="1"/>
    <col min="3" max="3" width="29.42578125" customWidth="1"/>
    <col min="4" max="4" width="27" customWidth="1"/>
    <col min="5" max="5" width="25.85546875" customWidth="1"/>
    <col min="6" max="6" width="25" customWidth="1"/>
  </cols>
  <sheetData>
    <row r="1" spans="1:8" x14ac:dyDescent="0.25">
      <c r="A1" t="s">
        <v>60</v>
      </c>
    </row>
    <row r="2" spans="1:8" x14ac:dyDescent="0.25">
      <c r="A2" t="s">
        <v>61</v>
      </c>
      <c r="B2" s="1">
        <v>1</v>
      </c>
      <c r="C2" s="1">
        <v>2</v>
      </c>
      <c r="D2" s="1">
        <v>3</v>
      </c>
      <c r="E2" s="1">
        <v>4</v>
      </c>
      <c r="F2" s="1">
        <v>5</v>
      </c>
    </row>
    <row r="3" spans="1:8" x14ac:dyDescent="0.25">
      <c r="A3" t="s">
        <v>14</v>
      </c>
      <c r="B3" t="s">
        <v>101</v>
      </c>
      <c r="C3" s="1" t="s">
        <v>102</v>
      </c>
      <c r="D3" t="s">
        <v>103</v>
      </c>
      <c r="E3" t="s">
        <v>104</v>
      </c>
      <c r="F3" t="s">
        <v>105</v>
      </c>
      <c r="H3" s="148" t="s">
        <v>62</v>
      </c>
    </row>
    <row r="4" spans="1:8" x14ac:dyDescent="0.25">
      <c r="A4" t="s">
        <v>15</v>
      </c>
      <c r="B4" t="s">
        <v>106</v>
      </c>
      <c r="C4" s="1" t="s">
        <v>102</v>
      </c>
      <c r="D4" t="s">
        <v>107</v>
      </c>
      <c r="E4" t="s">
        <v>108</v>
      </c>
      <c r="F4" t="s">
        <v>109</v>
      </c>
      <c r="H4" s="148">
        <v>0.44791666666666669</v>
      </c>
    </row>
    <row r="5" spans="1:8" x14ac:dyDescent="0.25">
      <c r="A5" t="s">
        <v>16</v>
      </c>
      <c r="B5" t="s">
        <v>110</v>
      </c>
      <c r="C5" s="1" t="s">
        <v>102</v>
      </c>
      <c r="D5" t="s">
        <v>111</v>
      </c>
      <c r="E5" t="s">
        <v>112</v>
      </c>
      <c r="F5" t="s">
        <v>113</v>
      </c>
      <c r="H5" s="148">
        <v>0.47916666666666669</v>
      </c>
    </row>
    <row r="6" spans="1:8" x14ac:dyDescent="0.25">
      <c r="A6" t="s">
        <v>17</v>
      </c>
      <c r="B6" t="s">
        <v>114</v>
      </c>
      <c r="C6" s="1" t="s">
        <v>102</v>
      </c>
      <c r="D6" t="s">
        <v>115</v>
      </c>
      <c r="E6" t="s">
        <v>125</v>
      </c>
      <c r="F6" t="s">
        <v>124</v>
      </c>
      <c r="H6" s="148">
        <v>0.51041666666666663</v>
      </c>
    </row>
    <row r="7" spans="1:8" x14ac:dyDescent="0.25">
      <c r="A7" t="s">
        <v>18</v>
      </c>
      <c r="B7" t="s">
        <v>126</v>
      </c>
      <c r="C7" s="1" t="s">
        <v>102</v>
      </c>
      <c r="D7" t="s">
        <v>127</v>
      </c>
      <c r="E7" t="s">
        <v>116</v>
      </c>
      <c r="F7" t="s">
        <v>117</v>
      </c>
      <c r="H7" s="148">
        <v>0.54166666666666663</v>
      </c>
    </row>
    <row r="8" spans="1:8" x14ac:dyDescent="0.25">
      <c r="A8" t="s">
        <v>19</v>
      </c>
      <c r="B8" t="s">
        <v>118</v>
      </c>
      <c r="C8" s="1" t="s">
        <v>102</v>
      </c>
      <c r="D8" t="s">
        <v>119</v>
      </c>
      <c r="E8" t="s">
        <v>120</v>
      </c>
      <c r="F8" t="s">
        <v>121</v>
      </c>
      <c r="H8" s="148">
        <v>0.57291666666666663</v>
      </c>
    </row>
    <row r="9" spans="1:8" x14ac:dyDescent="0.25">
      <c r="A9" t="s">
        <v>20</v>
      </c>
      <c r="H9" s="148">
        <v>0.60416666666666663</v>
      </c>
    </row>
    <row r="10" spans="1:8" x14ac:dyDescent="0.25">
      <c r="A10" t="s">
        <v>21</v>
      </c>
      <c r="E10" s="149"/>
      <c r="F10" s="149"/>
      <c r="H10" s="148">
        <v>0.63541666666666663</v>
      </c>
    </row>
    <row r="11" spans="1:8" x14ac:dyDescent="0.25">
      <c r="A11" t="s">
        <v>22</v>
      </c>
      <c r="C11" s="149"/>
      <c r="D11" s="149"/>
      <c r="H11" s="148">
        <v>0.66666666666666663</v>
      </c>
    </row>
    <row r="12" spans="1:8" x14ac:dyDescent="0.25">
      <c r="A12" t="s">
        <v>23</v>
      </c>
      <c r="C12" s="149"/>
      <c r="D12" s="149"/>
      <c r="H12" s="148">
        <v>0.69791666666666663</v>
      </c>
    </row>
    <row r="13" spans="1:8" x14ac:dyDescent="0.25">
      <c r="A13" t="s">
        <v>24</v>
      </c>
      <c r="H13" s="148">
        <v>0.72916666666666663</v>
      </c>
    </row>
    <row r="14" spans="1:8" x14ac:dyDescent="0.25">
      <c r="A14" t="s">
        <v>25</v>
      </c>
      <c r="H14" s="148"/>
    </row>
    <row r="15" spans="1:8" x14ac:dyDescent="0.25">
      <c r="H15" s="148"/>
    </row>
    <row r="17" spans="4:6" x14ac:dyDescent="0.25">
      <c r="D17" s="149"/>
      <c r="E17" s="149"/>
      <c r="F17" s="149"/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U18Z</vt:lpstr>
      <vt:lpstr>U20Z</vt:lpstr>
      <vt:lpstr>U18+20M</vt:lpstr>
      <vt:lpstr>U18Z-4+4+4</vt:lpstr>
      <vt:lpstr>U20Z-4+4</vt:lpstr>
      <vt:lpstr>U18+20M-4+4</vt:lpstr>
      <vt:lpstr>Pořadí utkání</vt:lpstr>
      <vt:lpstr>'U18Z-4+4+4'!Oblast_tisku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Šárka Sonnková</cp:lastModifiedBy>
  <cp:lastPrinted>2025-06-13T22:21:09Z</cp:lastPrinted>
  <dcterms:created xsi:type="dcterms:W3CDTF">2017-06-19T13:40:21Z</dcterms:created>
  <dcterms:modified xsi:type="dcterms:W3CDTF">2025-06-30T18:04:07Z</dcterms:modified>
</cp:coreProperties>
</file>