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EJBAL\TURNAJE\SRPEN\VÝSLEDKY\2022\"/>
    </mc:Choice>
  </mc:AlternateContent>
  <xr:revisionPtr revIDLastSave="0" documentId="8_{6880006F-5B4E-41F1-9246-5A5E067EFC9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-skupina" sheetId="13" r:id="rId1"/>
    <sheet name="2-skupina " sheetId="10" r:id="rId2"/>
    <sheet name="3-skupina" sheetId="9" r:id="rId3"/>
    <sheet name="finále" sheetId="1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3" l="1"/>
  <c r="S16" i="14"/>
  <c r="Q16" i="14"/>
  <c r="S13" i="14"/>
  <c r="Q13" i="14"/>
  <c r="S10" i="14"/>
  <c r="Q10" i="14"/>
  <c r="S9" i="14"/>
  <c r="Q9" i="14"/>
  <c r="S6" i="14"/>
  <c r="Q6" i="14"/>
  <c r="S5" i="14"/>
  <c r="Q5" i="14"/>
  <c r="S4" i="14"/>
  <c r="Q4" i="14"/>
  <c r="S3" i="14"/>
  <c r="Q3" i="14"/>
  <c r="Q22" i="13" l="1"/>
  <c r="L27" i="13" s="1"/>
  <c r="O22" i="13"/>
  <c r="N27" i="13" s="1"/>
  <c r="Q21" i="13"/>
  <c r="L26" i="13" s="1"/>
  <c r="O21" i="13"/>
  <c r="N26" i="13" s="1"/>
  <c r="Q20" i="13"/>
  <c r="L25" i="13" s="1"/>
  <c r="O20" i="13"/>
  <c r="N25" i="13" s="1"/>
  <c r="Q19" i="13"/>
  <c r="L24" i="13" s="1"/>
  <c r="O19" i="13"/>
  <c r="N24" i="13" s="1"/>
  <c r="Q17" i="13"/>
  <c r="I27" i="13" s="1"/>
  <c r="O17" i="13"/>
  <c r="K27" i="13" s="1"/>
  <c r="N17" i="13"/>
  <c r="I22" i="13" s="1"/>
  <c r="L17" i="13"/>
  <c r="K22" i="13" s="1"/>
  <c r="Q16" i="13"/>
  <c r="I26" i="13" s="1"/>
  <c r="O16" i="13"/>
  <c r="K26" i="13" s="1"/>
  <c r="N16" i="13"/>
  <c r="L16" i="13"/>
  <c r="K21" i="13" s="1"/>
  <c r="Q15" i="13"/>
  <c r="Q18" i="13" s="1"/>
  <c r="O15" i="13"/>
  <c r="K25" i="13" s="1"/>
  <c r="K28" i="13" s="1"/>
  <c r="N15" i="13"/>
  <c r="I20" i="13" s="1"/>
  <c r="L15" i="13"/>
  <c r="K20" i="13" s="1"/>
  <c r="Q14" i="13"/>
  <c r="I24" i="13" s="1"/>
  <c r="O14" i="13"/>
  <c r="K24" i="13" s="1"/>
  <c r="N14" i="13"/>
  <c r="I19" i="13" s="1"/>
  <c r="K19" i="13"/>
  <c r="AP13" i="13"/>
  <c r="AN13" i="13"/>
  <c r="AA13" i="13"/>
  <c r="Y13" i="13"/>
  <c r="Q12" i="13"/>
  <c r="F27" i="13" s="1"/>
  <c r="O12" i="13"/>
  <c r="H27" i="13" s="1"/>
  <c r="N12" i="13"/>
  <c r="F22" i="13" s="1"/>
  <c r="L12" i="13"/>
  <c r="H22" i="13" s="1"/>
  <c r="K12" i="13"/>
  <c r="F17" i="13" s="1"/>
  <c r="I12" i="13"/>
  <c r="H17" i="13" s="1"/>
  <c r="AP12" i="13"/>
  <c r="AN12" i="13"/>
  <c r="AA12" i="13"/>
  <c r="Y12" i="13"/>
  <c r="Q11" i="13"/>
  <c r="F26" i="13" s="1"/>
  <c r="O11" i="13"/>
  <c r="H26" i="13" s="1"/>
  <c r="N11" i="13"/>
  <c r="F21" i="13" s="1"/>
  <c r="L11" i="13"/>
  <c r="H21" i="13" s="1"/>
  <c r="K11" i="13"/>
  <c r="F16" i="13" s="1"/>
  <c r="I11" i="13"/>
  <c r="H16" i="13" s="1"/>
  <c r="AP11" i="13"/>
  <c r="AN11" i="13"/>
  <c r="AA11" i="13"/>
  <c r="Y11" i="13"/>
  <c r="Q10" i="13"/>
  <c r="F25" i="13" s="1"/>
  <c r="O10" i="13"/>
  <c r="N10" i="13"/>
  <c r="F20" i="13" s="1"/>
  <c r="L10" i="13"/>
  <c r="H20" i="13" s="1"/>
  <c r="K10" i="13"/>
  <c r="I10" i="13"/>
  <c r="AP10" i="13"/>
  <c r="AN10" i="13"/>
  <c r="AA10" i="13"/>
  <c r="Y10" i="13"/>
  <c r="Q9" i="13"/>
  <c r="F24" i="13" s="1"/>
  <c r="O9" i="13"/>
  <c r="N9" i="13"/>
  <c r="L9" i="13"/>
  <c r="H19" i="13" s="1"/>
  <c r="K9" i="13"/>
  <c r="F14" i="13" s="1"/>
  <c r="I9" i="13"/>
  <c r="H14" i="13" s="1"/>
  <c r="AP9" i="13"/>
  <c r="AN9" i="13"/>
  <c r="AA9" i="13"/>
  <c r="Y9" i="13"/>
  <c r="AP8" i="13"/>
  <c r="AN8" i="13"/>
  <c r="AA8" i="13"/>
  <c r="Y8" i="13"/>
  <c r="Q7" i="13"/>
  <c r="C27" i="13" s="1"/>
  <c r="O7" i="13"/>
  <c r="E27" i="13" s="1"/>
  <c r="N7" i="13"/>
  <c r="C22" i="13" s="1"/>
  <c r="L7" i="13"/>
  <c r="E22" i="13" s="1"/>
  <c r="K7" i="13"/>
  <c r="C17" i="13" s="1"/>
  <c r="I7" i="13"/>
  <c r="E17" i="13" s="1"/>
  <c r="H7" i="13"/>
  <c r="C12" i="13" s="1"/>
  <c r="F7" i="13"/>
  <c r="E12" i="13" s="1"/>
  <c r="AP7" i="13"/>
  <c r="AN7" i="13"/>
  <c r="AA7" i="13"/>
  <c r="Y7" i="13"/>
  <c r="Q6" i="13"/>
  <c r="C26" i="13" s="1"/>
  <c r="O6" i="13"/>
  <c r="E26" i="13" s="1"/>
  <c r="N6" i="13"/>
  <c r="C21" i="13" s="1"/>
  <c r="L6" i="13"/>
  <c r="E21" i="13" s="1"/>
  <c r="K6" i="13"/>
  <c r="C16" i="13" s="1"/>
  <c r="I6" i="13"/>
  <c r="E16" i="13" s="1"/>
  <c r="H6" i="13"/>
  <c r="C11" i="13" s="1"/>
  <c r="F6" i="13"/>
  <c r="E11" i="13" s="1"/>
  <c r="AP6" i="13"/>
  <c r="AN6" i="13"/>
  <c r="AA6" i="13"/>
  <c r="Y6" i="13"/>
  <c r="Q5" i="13"/>
  <c r="C25" i="13" s="1"/>
  <c r="C28" i="13" s="1"/>
  <c r="O5" i="13"/>
  <c r="E25" i="13" s="1"/>
  <c r="E28" i="13" s="1"/>
  <c r="N5" i="13"/>
  <c r="C20" i="13" s="1"/>
  <c r="L5" i="13"/>
  <c r="L8" i="13" s="1"/>
  <c r="K5" i="13"/>
  <c r="C15" i="13" s="1"/>
  <c r="C18" i="13" s="1"/>
  <c r="I5" i="13"/>
  <c r="E15" i="13" s="1"/>
  <c r="E18" i="13" s="1"/>
  <c r="H5" i="13"/>
  <c r="C10" i="13" s="1"/>
  <c r="C13" i="13" s="1"/>
  <c r="F5" i="13"/>
  <c r="E10" i="13" s="1"/>
  <c r="AP5" i="13"/>
  <c r="AN5" i="13"/>
  <c r="AA5" i="13"/>
  <c r="Y5" i="13"/>
  <c r="Q4" i="13"/>
  <c r="C24" i="13" s="1"/>
  <c r="O4" i="13"/>
  <c r="E24" i="13" s="1"/>
  <c r="N4" i="13"/>
  <c r="C19" i="13" s="1"/>
  <c r="L4" i="13"/>
  <c r="E19" i="13" s="1"/>
  <c r="K4" i="13"/>
  <c r="C14" i="13" s="1"/>
  <c r="I4" i="13"/>
  <c r="E14" i="13" s="1"/>
  <c r="H4" i="13"/>
  <c r="C9" i="13" s="1"/>
  <c r="F4" i="13"/>
  <c r="E9" i="13" s="1"/>
  <c r="AP4" i="13"/>
  <c r="AN4" i="13"/>
  <c r="AA4" i="13"/>
  <c r="Y4" i="13"/>
  <c r="O2" i="13"/>
  <c r="L2" i="13"/>
  <c r="I2" i="13"/>
  <c r="F2" i="13"/>
  <c r="C2" i="13"/>
  <c r="Q22" i="10"/>
  <c r="L27" i="10" s="1"/>
  <c r="O22" i="10"/>
  <c r="N27" i="10" s="1"/>
  <c r="Q21" i="10"/>
  <c r="L26" i="10" s="1"/>
  <c r="O21" i="10"/>
  <c r="N26" i="10" s="1"/>
  <c r="Q20" i="10"/>
  <c r="L25" i="10" s="1"/>
  <c r="O20" i="10"/>
  <c r="Q19" i="10"/>
  <c r="L24" i="10" s="1"/>
  <c r="O19" i="10"/>
  <c r="Q17" i="10"/>
  <c r="I27" i="10" s="1"/>
  <c r="O17" i="10"/>
  <c r="K27" i="10" s="1"/>
  <c r="N17" i="10"/>
  <c r="I22" i="10" s="1"/>
  <c r="L17" i="10"/>
  <c r="K22" i="10" s="1"/>
  <c r="Q16" i="10"/>
  <c r="I26" i="10" s="1"/>
  <c r="O16" i="10"/>
  <c r="K26" i="10" s="1"/>
  <c r="N16" i="10"/>
  <c r="I21" i="10" s="1"/>
  <c r="L16" i="10"/>
  <c r="K21" i="10" s="1"/>
  <c r="Q15" i="10"/>
  <c r="I25" i="10" s="1"/>
  <c r="I28" i="10" s="1"/>
  <c r="O15" i="10"/>
  <c r="K25" i="10" s="1"/>
  <c r="N15" i="10"/>
  <c r="I20" i="10" s="1"/>
  <c r="L15" i="10"/>
  <c r="L18" i="10" s="1"/>
  <c r="Q14" i="10"/>
  <c r="I24" i="10" s="1"/>
  <c r="O14" i="10"/>
  <c r="N14" i="10"/>
  <c r="I19" i="10" s="1"/>
  <c r="L14" i="10"/>
  <c r="K19" i="10" s="1"/>
  <c r="AP13" i="10"/>
  <c r="AN13" i="10"/>
  <c r="AA13" i="10"/>
  <c r="Y13" i="10"/>
  <c r="Q12" i="10"/>
  <c r="F27" i="10" s="1"/>
  <c r="O12" i="10"/>
  <c r="H27" i="10" s="1"/>
  <c r="N12" i="10"/>
  <c r="F22" i="10" s="1"/>
  <c r="L12" i="10"/>
  <c r="H22" i="10" s="1"/>
  <c r="K12" i="10"/>
  <c r="F17" i="10" s="1"/>
  <c r="I12" i="10"/>
  <c r="H17" i="10" s="1"/>
  <c r="AP12" i="10"/>
  <c r="AN12" i="10"/>
  <c r="AA12" i="10"/>
  <c r="Y12" i="10"/>
  <c r="Q11" i="10"/>
  <c r="F26" i="10" s="1"/>
  <c r="O11" i="10"/>
  <c r="H26" i="10" s="1"/>
  <c r="N11" i="10"/>
  <c r="F21" i="10" s="1"/>
  <c r="L11" i="10"/>
  <c r="H21" i="10" s="1"/>
  <c r="K11" i="10"/>
  <c r="F16" i="10" s="1"/>
  <c r="I11" i="10"/>
  <c r="H16" i="10" s="1"/>
  <c r="AP11" i="10"/>
  <c r="AN11" i="10"/>
  <c r="AA11" i="10"/>
  <c r="Y11" i="10"/>
  <c r="Q10" i="10"/>
  <c r="F25" i="10" s="1"/>
  <c r="O10" i="10"/>
  <c r="N10" i="10"/>
  <c r="F20" i="10" s="1"/>
  <c r="L10" i="10"/>
  <c r="K10" i="10"/>
  <c r="F15" i="10" s="1"/>
  <c r="I10" i="10"/>
  <c r="H15" i="10" s="1"/>
  <c r="AP10" i="10"/>
  <c r="AN10" i="10"/>
  <c r="AA10" i="10"/>
  <c r="Y10" i="10"/>
  <c r="Q9" i="10"/>
  <c r="F24" i="10" s="1"/>
  <c r="O9" i="10"/>
  <c r="H24" i="10" s="1"/>
  <c r="N9" i="10"/>
  <c r="F19" i="10" s="1"/>
  <c r="L9" i="10"/>
  <c r="K9" i="10"/>
  <c r="F14" i="10" s="1"/>
  <c r="I9" i="10"/>
  <c r="H14" i="10" s="1"/>
  <c r="AP9" i="10"/>
  <c r="AN9" i="10"/>
  <c r="AA9" i="10"/>
  <c r="Y9" i="10"/>
  <c r="AP8" i="10"/>
  <c r="AN8" i="10"/>
  <c r="AA8" i="10"/>
  <c r="Y8" i="10"/>
  <c r="Q7" i="10"/>
  <c r="C27" i="10" s="1"/>
  <c r="O7" i="10"/>
  <c r="E27" i="10" s="1"/>
  <c r="N7" i="10"/>
  <c r="C22" i="10" s="1"/>
  <c r="L7" i="10"/>
  <c r="E22" i="10" s="1"/>
  <c r="K7" i="10"/>
  <c r="C17" i="10" s="1"/>
  <c r="I7" i="10"/>
  <c r="E17" i="10" s="1"/>
  <c r="H7" i="10"/>
  <c r="C12" i="10" s="1"/>
  <c r="F7" i="10"/>
  <c r="E12" i="10" s="1"/>
  <c r="AP7" i="10"/>
  <c r="AN7" i="10"/>
  <c r="AA7" i="10"/>
  <c r="Y7" i="10"/>
  <c r="Q6" i="10"/>
  <c r="C26" i="10" s="1"/>
  <c r="O6" i="10"/>
  <c r="E26" i="10" s="1"/>
  <c r="N6" i="10"/>
  <c r="C21" i="10" s="1"/>
  <c r="L6" i="10"/>
  <c r="E21" i="10" s="1"/>
  <c r="K6" i="10"/>
  <c r="C16" i="10" s="1"/>
  <c r="I6" i="10"/>
  <c r="E16" i="10" s="1"/>
  <c r="H6" i="10"/>
  <c r="C11" i="10" s="1"/>
  <c r="F6" i="10"/>
  <c r="E11" i="10" s="1"/>
  <c r="AP6" i="10"/>
  <c r="AN6" i="10"/>
  <c r="AA6" i="10"/>
  <c r="Y6" i="10"/>
  <c r="Q5" i="10"/>
  <c r="C25" i="10" s="1"/>
  <c r="C28" i="10" s="1"/>
  <c r="O5" i="10"/>
  <c r="E25" i="10" s="1"/>
  <c r="N5" i="10"/>
  <c r="C20" i="10" s="1"/>
  <c r="C23" i="10" s="1"/>
  <c r="L5" i="10"/>
  <c r="E20" i="10" s="1"/>
  <c r="E23" i="10" s="1"/>
  <c r="K5" i="10"/>
  <c r="C15" i="10" s="1"/>
  <c r="C18" i="10" s="1"/>
  <c r="I5" i="10"/>
  <c r="I8" i="10" s="1"/>
  <c r="H5" i="10"/>
  <c r="H8" i="10" s="1"/>
  <c r="F5" i="10"/>
  <c r="E10" i="10" s="1"/>
  <c r="E13" i="10" s="1"/>
  <c r="AP5" i="10"/>
  <c r="AN5" i="10"/>
  <c r="AA5" i="10"/>
  <c r="Y5" i="10"/>
  <c r="Q4" i="10"/>
  <c r="C24" i="10" s="1"/>
  <c r="O4" i="10"/>
  <c r="E24" i="10" s="1"/>
  <c r="N4" i="10"/>
  <c r="C19" i="10" s="1"/>
  <c r="L4" i="10"/>
  <c r="E19" i="10" s="1"/>
  <c r="K4" i="10"/>
  <c r="C14" i="10" s="1"/>
  <c r="I4" i="10"/>
  <c r="E14" i="10" s="1"/>
  <c r="H4" i="10"/>
  <c r="C9" i="10" s="1"/>
  <c r="F4" i="10"/>
  <c r="E9" i="10" s="1"/>
  <c r="AP4" i="10"/>
  <c r="AN4" i="10"/>
  <c r="AA4" i="10"/>
  <c r="Y4" i="10"/>
  <c r="O2" i="10"/>
  <c r="L2" i="10"/>
  <c r="I2" i="10"/>
  <c r="F2" i="10"/>
  <c r="C2" i="10"/>
  <c r="Q22" i="9"/>
  <c r="L27" i="9" s="1"/>
  <c r="O22" i="9"/>
  <c r="N27" i="9" s="1"/>
  <c r="Q21" i="9"/>
  <c r="L26" i="9" s="1"/>
  <c r="O21" i="9"/>
  <c r="N26" i="9" s="1"/>
  <c r="Q20" i="9"/>
  <c r="L25" i="9" s="1"/>
  <c r="O20" i="9"/>
  <c r="Q19" i="9"/>
  <c r="L24" i="9" s="1"/>
  <c r="O19" i="9"/>
  <c r="Q17" i="9"/>
  <c r="I27" i="9" s="1"/>
  <c r="O17" i="9"/>
  <c r="K27" i="9" s="1"/>
  <c r="N17" i="9"/>
  <c r="I22" i="9" s="1"/>
  <c r="L17" i="9"/>
  <c r="K22" i="9" s="1"/>
  <c r="Q16" i="9"/>
  <c r="I26" i="9" s="1"/>
  <c r="O16" i="9"/>
  <c r="K26" i="9" s="1"/>
  <c r="N16" i="9"/>
  <c r="I21" i="9" s="1"/>
  <c r="L16" i="9"/>
  <c r="K21" i="9" s="1"/>
  <c r="Q15" i="9"/>
  <c r="I25" i="9" s="1"/>
  <c r="I28" i="9" s="1"/>
  <c r="O15" i="9"/>
  <c r="N15" i="9"/>
  <c r="I20" i="9" s="1"/>
  <c r="I23" i="9" s="1"/>
  <c r="L15" i="9"/>
  <c r="L18" i="9" s="1"/>
  <c r="Q14" i="9"/>
  <c r="I24" i="9" s="1"/>
  <c r="O14" i="9"/>
  <c r="N14" i="9"/>
  <c r="I19" i="9" s="1"/>
  <c r="L14" i="9"/>
  <c r="K19" i="9" s="1"/>
  <c r="AQ14" i="9"/>
  <c r="AO14" i="9"/>
  <c r="AB14" i="9"/>
  <c r="Z14" i="9"/>
  <c r="Q12" i="9"/>
  <c r="F27" i="9" s="1"/>
  <c r="O12" i="9"/>
  <c r="H27" i="9" s="1"/>
  <c r="N12" i="9"/>
  <c r="F22" i="9" s="1"/>
  <c r="L12" i="9"/>
  <c r="H22" i="9" s="1"/>
  <c r="K12" i="9"/>
  <c r="F17" i="9" s="1"/>
  <c r="I12" i="9"/>
  <c r="H17" i="9" s="1"/>
  <c r="AQ13" i="9"/>
  <c r="AO13" i="9"/>
  <c r="AB13" i="9"/>
  <c r="Z13" i="9"/>
  <c r="Q11" i="9"/>
  <c r="F26" i="9" s="1"/>
  <c r="O11" i="9"/>
  <c r="H26" i="9" s="1"/>
  <c r="N11" i="9"/>
  <c r="F21" i="9" s="1"/>
  <c r="L11" i="9"/>
  <c r="H21" i="9" s="1"/>
  <c r="K11" i="9"/>
  <c r="F16" i="9" s="1"/>
  <c r="I11" i="9"/>
  <c r="H16" i="9" s="1"/>
  <c r="AQ12" i="9"/>
  <c r="AO12" i="9"/>
  <c r="AB12" i="9"/>
  <c r="Z12" i="9"/>
  <c r="Q10" i="9"/>
  <c r="F25" i="9" s="1"/>
  <c r="O10" i="9"/>
  <c r="H25" i="9" s="1"/>
  <c r="N10" i="9"/>
  <c r="F20" i="9" s="1"/>
  <c r="L10" i="9"/>
  <c r="K10" i="9"/>
  <c r="F15" i="9" s="1"/>
  <c r="I10" i="9"/>
  <c r="H15" i="9" s="1"/>
  <c r="AQ11" i="9"/>
  <c r="AO11" i="9"/>
  <c r="AB11" i="9"/>
  <c r="Z11" i="9"/>
  <c r="Q9" i="9"/>
  <c r="F24" i="9" s="1"/>
  <c r="O9" i="9"/>
  <c r="H24" i="9" s="1"/>
  <c r="N9" i="9"/>
  <c r="F19" i="9" s="1"/>
  <c r="L9" i="9"/>
  <c r="K9" i="9"/>
  <c r="F14" i="9" s="1"/>
  <c r="I9" i="9"/>
  <c r="H14" i="9" s="1"/>
  <c r="AQ10" i="9"/>
  <c r="AO10" i="9"/>
  <c r="AB10" i="9"/>
  <c r="Z10" i="9"/>
  <c r="AQ9" i="9"/>
  <c r="AO9" i="9"/>
  <c r="AB9" i="9"/>
  <c r="Z9" i="9"/>
  <c r="Q7" i="9"/>
  <c r="C27" i="9" s="1"/>
  <c r="O7" i="9"/>
  <c r="E27" i="9" s="1"/>
  <c r="N7" i="9"/>
  <c r="C22" i="9" s="1"/>
  <c r="L7" i="9"/>
  <c r="E22" i="9" s="1"/>
  <c r="K7" i="9"/>
  <c r="C17" i="9" s="1"/>
  <c r="I7" i="9"/>
  <c r="E17" i="9" s="1"/>
  <c r="H7" i="9"/>
  <c r="C12" i="9" s="1"/>
  <c r="F7" i="9"/>
  <c r="E12" i="9" s="1"/>
  <c r="AQ8" i="9"/>
  <c r="AO8" i="9"/>
  <c r="AB8" i="9"/>
  <c r="Z8" i="9"/>
  <c r="Q6" i="9"/>
  <c r="C26" i="9" s="1"/>
  <c r="O6" i="9"/>
  <c r="E26" i="9" s="1"/>
  <c r="N6" i="9"/>
  <c r="C21" i="9" s="1"/>
  <c r="L6" i="9"/>
  <c r="E21" i="9" s="1"/>
  <c r="K6" i="9"/>
  <c r="C16" i="9" s="1"/>
  <c r="I6" i="9"/>
  <c r="E16" i="9" s="1"/>
  <c r="H6" i="9"/>
  <c r="C11" i="9" s="1"/>
  <c r="F6" i="9"/>
  <c r="E11" i="9" s="1"/>
  <c r="AQ7" i="9"/>
  <c r="AO7" i="9"/>
  <c r="AB7" i="9"/>
  <c r="Z7" i="9"/>
  <c r="Q5" i="9"/>
  <c r="C25" i="9" s="1"/>
  <c r="C28" i="9" s="1"/>
  <c r="O5" i="9"/>
  <c r="E25" i="9" s="1"/>
  <c r="N5" i="9"/>
  <c r="C20" i="9" s="1"/>
  <c r="C23" i="9" s="1"/>
  <c r="L5" i="9"/>
  <c r="K5" i="9"/>
  <c r="C15" i="9" s="1"/>
  <c r="C18" i="9" s="1"/>
  <c r="I5" i="9"/>
  <c r="E15" i="9" s="1"/>
  <c r="E18" i="9" s="1"/>
  <c r="H5" i="9"/>
  <c r="H8" i="9" s="1"/>
  <c r="F5" i="9"/>
  <c r="E10" i="9" s="1"/>
  <c r="E13" i="9" s="1"/>
  <c r="AQ6" i="9"/>
  <c r="AO6" i="9"/>
  <c r="AB6" i="9"/>
  <c r="Z6" i="9"/>
  <c r="Q4" i="9"/>
  <c r="C24" i="9" s="1"/>
  <c r="O4" i="9"/>
  <c r="E24" i="9" s="1"/>
  <c r="N4" i="9"/>
  <c r="C19" i="9" s="1"/>
  <c r="L4" i="9"/>
  <c r="E19" i="9" s="1"/>
  <c r="K4" i="9"/>
  <c r="C14" i="9" s="1"/>
  <c r="I4" i="9"/>
  <c r="E14" i="9" s="1"/>
  <c r="H4" i="9"/>
  <c r="F4" i="9"/>
  <c r="E9" i="9" s="1"/>
  <c r="AQ5" i="9"/>
  <c r="AO5" i="9"/>
  <c r="AB5" i="9"/>
  <c r="Z5" i="9"/>
  <c r="O2" i="9"/>
  <c r="L2" i="9"/>
  <c r="I2" i="9"/>
  <c r="F2" i="9"/>
  <c r="C2" i="9"/>
  <c r="H18" i="10" l="1"/>
  <c r="Q18" i="9"/>
  <c r="Q23" i="13"/>
  <c r="K28" i="10"/>
  <c r="O23" i="10"/>
  <c r="I8" i="13"/>
  <c r="L28" i="13"/>
  <c r="O13" i="9"/>
  <c r="O23" i="9"/>
  <c r="N18" i="13"/>
  <c r="I21" i="13"/>
  <c r="I23" i="13" s="1"/>
  <c r="O23" i="13"/>
  <c r="F23" i="13"/>
  <c r="L13" i="13"/>
  <c r="N13" i="13"/>
  <c r="O8" i="13"/>
  <c r="R4" i="13"/>
  <c r="U4" i="13" s="1"/>
  <c r="N13" i="10"/>
  <c r="E28" i="10"/>
  <c r="O8" i="10"/>
  <c r="N13" i="9"/>
  <c r="C23" i="13"/>
  <c r="N8" i="13"/>
  <c r="E28" i="9"/>
  <c r="O8" i="9"/>
  <c r="T4" i="9"/>
  <c r="K13" i="13"/>
  <c r="I13" i="13"/>
  <c r="F15" i="13"/>
  <c r="F18" i="13" s="1"/>
  <c r="I13" i="10"/>
  <c r="N28" i="13"/>
  <c r="L28" i="9"/>
  <c r="L28" i="10"/>
  <c r="O18" i="10"/>
  <c r="Q18" i="10"/>
  <c r="F8" i="13"/>
  <c r="E13" i="13"/>
  <c r="H8" i="13"/>
  <c r="T9" i="13"/>
  <c r="C10" i="10"/>
  <c r="C10" i="9"/>
  <c r="C13" i="9" s="1"/>
  <c r="K23" i="13"/>
  <c r="L18" i="13"/>
  <c r="F28" i="13"/>
  <c r="Q13" i="13"/>
  <c r="O13" i="13"/>
  <c r="I23" i="10"/>
  <c r="R24" i="13"/>
  <c r="U24" i="13" s="1"/>
  <c r="R9" i="13"/>
  <c r="U9" i="13" s="1"/>
  <c r="T19" i="13"/>
  <c r="H23" i="13"/>
  <c r="R14" i="13"/>
  <c r="U14" i="13" s="1"/>
  <c r="T4" i="13"/>
  <c r="K8" i="13"/>
  <c r="Q8" i="13"/>
  <c r="T14" i="13"/>
  <c r="O18" i="13"/>
  <c r="F19" i="13"/>
  <c r="R19" i="13" s="1"/>
  <c r="U19" i="13" s="1"/>
  <c r="I25" i="13"/>
  <c r="I28" i="13" s="1"/>
  <c r="H15" i="13"/>
  <c r="H18" i="13" s="1"/>
  <c r="T17" i="13" s="1"/>
  <c r="E20" i="13"/>
  <c r="E23" i="13" s="1"/>
  <c r="H24" i="13"/>
  <c r="T24" i="13" s="1"/>
  <c r="H25" i="13"/>
  <c r="H28" i="13" s="1"/>
  <c r="F8" i="9"/>
  <c r="H25" i="10"/>
  <c r="H28" i="10" s="1"/>
  <c r="O13" i="10"/>
  <c r="E20" i="9"/>
  <c r="E23" i="9" s="1"/>
  <c r="L8" i="9"/>
  <c r="O18" i="9"/>
  <c r="K25" i="9"/>
  <c r="K28" i="9" s="1"/>
  <c r="T4" i="10"/>
  <c r="L8" i="10"/>
  <c r="L13" i="10"/>
  <c r="L13" i="9"/>
  <c r="R9" i="10"/>
  <c r="U9" i="10" s="1"/>
  <c r="C13" i="10"/>
  <c r="C9" i="9"/>
  <c r="R9" i="9" s="1"/>
  <c r="U9" i="9" s="1"/>
  <c r="H18" i="9"/>
  <c r="H28" i="9"/>
  <c r="I13" i="9"/>
  <c r="F8" i="10"/>
  <c r="F18" i="10"/>
  <c r="R17" i="10" s="1"/>
  <c r="F28" i="10"/>
  <c r="F23" i="10"/>
  <c r="R24" i="10"/>
  <c r="U24" i="10" s="1"/>
  <c r="R14" i="10"/>
  <c r="U14" i="10" s="1"/>
  <c r="R19" i="10"/>
  <c r="U19" i="10" s="1"/>
  <c r="E15" i="10"/>
  <c r="E18" i="10" s="1"/>
  <c r="H19" i="10"/>
  <c r="H20" i="10"/>
  <c r="H23" i="10" s="1"/>
  <c r="K24" i="10"/>
  <c r="K8" i="10"/>
  <c r="Q8" i="10"/>
  <c r="T14" i="10"/>
  <c r="R4" i="10"/>
  <c r="U4" i="10" s="1"/>
  <c r="N18" i="10"/>
  <c r="T19" i="10"/>
  <c r="K20" i="10"/>
  <c r="K23" i="10" s="1"/>
  <c r="Q23" i="10"/>
  <c r="N24" i="10"/>
  <c r="N25" i="10"/>
  <c r="N28" i="10" s="1"/>
  <c r="N8" i="10"/>
  <c r="T9" i="10"/>
  <c r="K13" i="10"/>
  <c r="Q13" i="10"/>
  <c r="F18" i="9"/>
  <c r="F28" i="9"/>
  <c r="R14" i="9"/>
  <c r="U14" i="9" s="1"/>
  <c r="R24" i="9"/>
  <c r="U24" i="9" s="1"/>
  <c r="R19" i="9"/>
  <c r="U19" i="9" s="1"/>
  <c r="F23" i="9"/>
  <c r="H19" i="9"/>
  <c r="T19" i="9" s="1"/>
  <c r="H20" i="9"/>
  <c r="H23" i="9" s="1"/>
  <c r="K24" i="9"/>
  <c r="K8" i="9"/>
  <c r="Q8" i="9"/>
  <c r="T14" i="9"/>
  <c r="R4" i="9"/>
  <c r="U4" i="9" s="1"/>
  <c r="I8" i="9"/>
  <c r="N18" i="9"/>
  <c r="T17" i="9" s="1"/>
  <c r="K20" i="9"/>
  <c r="K23" i="9" s="1"/>
  <c r="Q23" i="9"/>
  <c r="N24" i="9"/>
  <c r="N25" i="9"/>
  <c r="N28" i="9" s="1"/>
  <c r="N8" i="9"/>
  <c r="T9" i="9"/>
  <c r="K13" i="9"/>
  <c r="Q13" i="9"/>
  <c r="T24" i="9" l="1"/>
  <c r="R12" i="13"/>
  <c r="R27" i="9"/>
  <c r="R22" i="10"/>
  <c r="R22" i="9"/>
  <c r="R27" i="10"/>
  <c r="R22" i="13"/>
  <c r="R27" i="13"/>
  <c r="T27" i="10"/>
  <c r="T24" i="10"/>
  <c r="R7" i="13"/>
  <c r="T12" i="13"/>
  <c r="T7" i="13"/>
  <c r="T22" i="13"/>
  <c r="T27" i="13"/>
  <c r="T17" i="10"/>
  <c r="V14" i="10" s="1"/>
  <c r="R12" i="10"/>
  <c r="R17" i="13"/>
  <c r="V14" i="13" s="1"/>
  <c r="R7" i="9"/>
  <c r="R7" i="10"/>
  <c r="R12" i="9"/>
  <c r="T27" i="9"/>
  <c r="T7" i="9"/>
  <c r="T7" i="10"/>
  <c r="R17" i="9"/>
  <c r="V14" i="9" s="1"/>
  <c r="T22" i="10"/>
  <c r="T12" i="10"/>
  <c r="T12" i="9"/>
  <c r="T22" i="9"/>
  <c r="V9" i="13" l="1"/>
  <c r="V19" i="9"/>
  <c r="V24" i="10"/>
  <c r="V19" i="10"/>
  <c r="V24" i="9"/>
  <c r="V24" i="13"/>
  <c r="V19" i="13"/>
  <c r="V4" i="13"/>
  <c r="V9" i="10"/>
  <c r="V4" i="9"/>
  <c r="V9" i="9"/>
  <c r="V4" i="10"/>
</calcChain>
</file>

<file path=xl/sharedStrings.xml><?xml version="1.0" encoding="utf-8"?>
<sst xmlns="http://schemas.openxmlformats.org/spreadsheetml/2006/main" count="709" uniqueCount="60">
  <si>
    <t>:</t>
  </si>
  <si>
    <t>Sety</t>
  </si>
  <si>
    <t>Míče</t>
  </si>
  <si>
    <t>Body</t>
  </si>
  <si>
    <t>Poměr</t>
  </si>
  <si>
    <t>Umístění</t>
  </si>
  <si>
    <t>-</t>
  </si>
  <si>
    <t>1. set</t>
  </si>
  <si>
    <t>2. set</t>
  </si>
  <si>
    <t>3. set</t>
  </si>
  <si>
    <t>skupina č. 1</t>
  </si>
  <si>
    <t>skupina č. 2</t>
  </si>
  <si>
    <t>Vamos Rafa</t>
  </si>
  <si>
    <t>Valmezáci</t>
  </si>
  <si>
    <t>Palkovice C</t>
  </si>
  <si>
    <t>Raškovice A</t>
  </si>
  <si>
    <t>čtvrtfinále</t>
  </si>
  <si>
    <t>semifinále</t>
  </si>
  <si>
    <t>finále o 1. místo</t>
  </si>
  <si>
    <t>finále o 3. místo</t>
  </si>
  <si>
    <t>1.</t>
  </si>
  <si>
    <t>2.</t>
  </si>
  <si>
    <t>3.</t>
  </si>
  <si>
    <t>4.</t>
  </si>
  <si>
    <t>Blue Volley Ostrava, exl. Kadeti</t>
  </si>
  <si>
    <t>Green Volley Frýdek-Místek, exl. Kadeti</t>
  </si>
  <si>
    <t>VK Ostrava, exl., jun.</t>
  </si>
  <si>
    <t>VK Ostrava, exl. Kadeti</t>
  </si>
  <si>
    <t>SVK Nový Jičín, 2. liga, muži</t>
  </si>
  <si>
    <t>SVK Nový Jičín - Vlci B</t>
  </si>
  <si>
    <t>Raškovická domobrana</t>
  </si>
  <si>
    <t>SK Metylovice</t>
  </si>
  <si>
    <t>Red Volley Frýdlant n/O</t>
  </si>
  <si>
    <t>Šenovský kartel, exl. Jun+muži</t>
  </si>
  <si>
    <t>5.</t>
  </si>
  <si>
    <t>6.</t>
  </si>
  <si>
    <t>7.</t>
  </si>
  <si>
    <t>8.</t>
  </si>
  <si>
    <t>9.</t>
  </si>
  <si>
    <t>10.</t>
  </si>
  <si>
    <t>Pořadí utkání-kurt č.1</t>
  </si>
  <si>
    <t>Pořadí utkání - KURT č. 3</t>
  </si>
  <si>
    <t>RUMuni-Morávka</t>
  </si>
  <si>
    <t>Pořadí utkání-KURT č.2</t>
  </si>
  <si>
    <t>Spáčil</t>
  </si>
  <si>
    <t>Klívar</t>
  </si>
  <si>
    <t>Topolánek</t>
  </si>
  <si>
    <t>skupina č. 3</t>
  </si>
  <si>
    <t>Šrámek</t>
  </si>
  <si>
    <t>Hlisnikovský</t>
  </si>
  <si>
    <t>13.00</t>
  </si>
  <si>
    <t>SVK Nový Jičín, muži</t>
  </si>
  <si>
    <t>VAMOS RAFA</t>
  </si>
  <si>
    <t>Šenovský kartel</t>
  </si>
  <si>
    <t>RUMuni Morávka</t>
  </si>
  <si>
    <t>Vlci B</t>
  </si>
  <si>
    <t>Klívar , Šrámek</t>
  </si>
  <si>
    <t>Spáčil, Topolánek</t>
  </si>
  <si>
    <t>16.30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</si>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</sst>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/>
    <xf numFmtId="0" fontId="6" fillId="0" borderId="1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/>
    <xf numFmtId="0" fontId="11" fillId="0" borderId="1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20" fontId="0" fillId="0" borderId="0" xfId="0" applyNumberFormat="1"/>
    <xf numFmtId="20" fontId="8" fillId="0" borderId="0" xfId="0" applyNumberFormat="1" applyFont="1"/>
    <xf numFmtId="0" fontId="8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12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28"/>
  <sheetViews>
    <sheetView view="pageBreakPreview" topLeftCell="A7" zoomScale="70" zoomScaleNormal="100" zoomScaleSheetLayoutView="70" workbookViewId="0">
      <selection activeCell="B2" sqref="B2:B3"/>
    </sheetView>
  </sheetViews>
  <sheetFormatPr defaultRowHeight="14.4" x14ac:dyDescent="0.3"/>
  <cols>
    <col min="1" max="1" width="2.6640625" customWidth="1"/>
    <col min="2" max="2" width="19.6640625" customWidth="1"/>
    <col min="3" max="3" width="7.77734375" customWidth="1"/>
    <col min="4" max="4" width="2.77734375" customWidth="1"/>
    <col min="5" max="6" width="7.77734375" customWidth="1"/>
    <col min="7" max="7" width="2.77734375" customWidth="1"/>
    <col min="8" max="9" width="7.77734375" customWidth="1"/>
    <col min="10" max="10" width="2.77734375" customWidth="1"/>
    <col min="11" max="12" width="7.77734375" customWidth="1"/>
    <col min="13" max="13" width="2.77734375" customWidth="1"/>
    <col min="14" max="15" width="7.77734375" customWidth="1"/>
    <col min="16" max="16" width="2.77734375" customWidth="1"/>
    <col min="17" max="17" width="9.6640625" customWidth="1"/>
    <col min="18" max="18" width="7" customWidth="1"/>
    <col min="19" max="19" width="2.77734375" customWidth="1"/>
    <col min="20" max="20" width="7.109375" customWidth="1"/>
    <col min="21" max="21" width="9.109375" bestFit="1" customWidth="1"/>
    <col min="22" max="22" width="23.44140625" bestFit="1" customWidth="1"/>
    <col min="23" max="23" width="14.88671875" customWidth="1"/>
    <col min="25" max="25" width="47.6640625" customWidth="1"/>
    <col min="26" max="26" width="2.109375" customWidth="1"/>
    <col min="27" max="27" width="60.33203125" customWidth="1"/>
    <col min="28" max="28" width="5.77734375" customWidth="1"/>
    <col min="29" max="29" width="2.109375" customWidth="1"/>
    <col min="30" max="31" width="5.77734375" customWidth="1"/>
    <col min="32" max="32" width="2.109375" customWidth="1"/>
    <col min="33" max="34" width="5.77734375" customWidth="1"/>
    <col min="35" max="35" width="2.109375" customWidth="1"/>
    <col min="36" max="37" width="5.77734375" customWidth="1"/>
    <col min="38" max="38" width="1.88671875" customWidth="1"/>
    <col min="39" max="40" width="5.77734375" customWidth="1"/>
    <col min="41" max="41" width="2.109375" customWidth="1"/>
    <col min="42" max="42" width="5.77734375" customWidth="1"/>
  </cols>
  <sheetData>
    <row r="1" spans="2:43" ht="15" thickBot="1" x14ac:dyDescent="0.35"/>
    <row r="2" spans="2:43" ht="26.4" thickBot="1" x14ac:dyDescent="0.35">
      <c r="B2" s="85" t="s">
        <v>10</v>
      </c>
      <c r="C2" s="87" t="str">
        <f>B4</f>
        <v>Green Volley Frýdek-Místek, exl. Kadeti</v>
      </c>
      <c r="D2" s="83"/>
      <c r="E2" s="83"/>
      <c r="F2" s="83" t="str">
        <f>B9</f>
        <v>VK Ostrava, exl., jun.</v>
      </c>
      <c r="G2" s="83"/>
      <c r="H2" s="83"/>
      <c r="I2" s="83" t="str">
        <f>B14</f>
        <v>RUMuni-Morávka</v>
      </c>
      <c r="J2" s="83"/>
      <c r="K2" s="83"/>
      <c r="L2" s="83" t="str">
        <f>B19</f>
        <v>SVK Nový Jičín - Vlci B</v>
      </c>
      <c r="M2" s="83"/>
      <c r="N2" s="83"/>
      <c r="O2" s="83" t="str">
        <f>B24</f>
        <v>Raškovická domobrana</v>
      </c>
      <c r="P2" s="83"/>
      <c r="Q2" s="83"/>
      <c r="R2" s="114" t="s">
        <v>1</v>
      </c>
      <c r="S2" s="83"/>
      <c r="T2" s="115"/>
      <c r="U2" s="116" t="s">
        <v>3</v>
      </c>
      <c r="V2" s="118" t="s">
        <v>4</v>
      </c>
      <c r="W2" s="118" t="s">
        <v>5</v>
      </c>
    </row>
    <row r="3" spans="2:43" ht="68.400000000000006" customHeight="1" thickBot="1" x14ac:dyDescent="0.35">
      <c r="B3" s="86"/>
      <c r="C3" s="88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11" t="s">
        <v>2</v>
      </c>
      <c r="S3" s="112"/>
      <c r="T3" s="113"/>
      <c r="U3" s="117"/>
      <c r="V3" s="118"/>
      <c r="W3" s="118"/>
      <c r="Y3" s="119" t="s">
        <v>40</v>
      </c>
      <c r="Z3" s="120"/>
      <c r="AA3" s="121"/>
      <c r="AB3" s="107" t="s">
        <v>1</v>
      </c>
      <c r="AC3" s="108"/>
      <c r="AD3" s="109"/>
      <c r="AE3" s="107" t="s">
        <v>7</v>
      </c>
      <c r="AF3" s="108"/>
      <c r="AG3" s="109"/>
      <c r="AH3" s="107" t="s">
        <v>8</v>
      </c>
      <c r="AI3" s="108"/>
      <c r="AJ3" s="109"/>
      <c r="AK3" s="107" t="s">
        <v>9</v>
      </c>
      <c r="AL3" s="108"/>
      <c r="AM3" s="109"/>
      <c r="AN3" s="110" t="s">
        <v>2</v>
      </c>
      <c r="AO3" s="108"/>
      <c r="AP3" s="109"/>
    </row>
    <row r="4" spans="2:43" ht="26.4" thickBot="1" x14ac:dyDescent="0.35">
      <c r="B4" s="89" t="s">
        <v>25</v>
      </c>
      <c r="C4" s="92"/>
      <c r="D4" s="93"/>
      <c r="E4" s="94"/>
      <c r="F4" s="23">
        <f>AB6</f>
        <v>2</v>
      </c>
      <c r="G4" s="24" t="s">
        <v>0</v>
      </c>
      <c r="H4" s="25">
        <f>AD6</f>
        <v>0</v>
      </c>
      <c r="I4" s="23">
        <f>AD9</f>
        <v>0</v>
      </c>
      <c r="J4" s="24" t="s">
        <v>0</v>
      </c>
      <c r="K4" s="25">
        <f>AB9</f>
        <v>2</v>
      </c>
      <c r="L4" s="23">
        <f>AB11</f>
        <v>0</v>
      </c>
      <c r="M4" s="26" t="s">
        <v>0</v>
      </c>
      <c r="N4" s="25">
        <f>AD11</f>
        <v>2</v>
      </c>
      <c r="O4" s="23">
        <f>AD12</f>
        <v>0</v>
      </c>
      <c r="P4" s="26" t="s">
        <v>0</v>
      </c>
      <c r="Q4" s="25">
        <f>AB12</f>
        <v>2</v>
      </c>
      <c r="R4" s="101">
        <f>F4+I4+L4+O4</f>
        <v>2</v>
      </c>
      <c r="S4" s="103" t="s">
        <v>0</v>
      </c>
      <c r="T4" s="105">
        <f>H4+K4+N4+Q4</f>
        <v>6</v>
      </c>
      <c r="U4" s="122">
        <f>R4</f>
        <v>2</v>
      </c>
      <c r="V4" s="123">
        <f>R7/T7</f>
        <v>0.81578947368421051</v>
      </c>
      <c r="W4" s="124">
        <v>4</v>
      </c>
      <c r="X4" s="73">
        <v>0.39583333333333331</v>
      </c>
      <c r="Y4" s="57" t="str">
        <f>B9</f>
        <v>VK Ostrava, exl., jun.</v>
      </c>
      <c r="Z4" s="67" t="s">
        <v>6</v>
      </c>
      <c r="AA4" s="59" t="str">
        <f>B24</f>
        <v>Raškovická domobrana</v>
      </c>
      <c r="AB4" s="47">
        <v>0</v>
      </c>
      <c r="AC4" s="48" t="s">
        <v>0</v>
      </c>
      <c r="AD4" s="49">
        <v>2</v>
      </c>
      <c r="AE4" s="47">
        <v>13</v>
      </c>
      <c r="AF4" s="48" t="s">
        <v>0</v>
      </c>
      <c r="AG4" s="49">
        <v>25</v>
      </c>
      <c r="AH4" s="47">
        <v>22</v>
      </c>
      <c r="AI4" s="48" t="s">
        <v>0</v>
      </c>
      <c r="AJ4" s="49">
        <v>25</v>
      </c>
      <c r="AK4" s="47"/>
      <c r="AL4" s="48" t="s">
        <v>0</v>
      </c>
      <c r="AM4" s="49"/>
      <c r="AN4" s="50">
        <f>AE4+AH4+AK4</f>
        <v>35</v>
      </c>
      <c r="AO4" s="48" t="s">
        <v>0</v>
      </c>
      <c r="AP4" s="49">
        <f>AG4+AJ4+AM4</f>
        <v>50</v>
      </c>
      <c r="AQ4" t="s">
        <v>44</v>
      </c>
    </row>
    <row r="5" spans="2:43" ht="26.4" thickBot="1" x14ac:dyDescent="0.35">
      <c r="B5" s="90"/>
      <c r="C5" s="95"/>
      <c r="D5" s="96"/>
      <c r="E5" s="97"/>
      <c r="F5" s="27">
        <f>AE6</f>
        <v>25</v>
      </c>
      <c r="G5" s="28" t="s">
        <v>0</v>
      </c>
      <c r="H5" s="29">
        <f>AG6</f>
        <v>16</v>
      </c>
      <c r="I5" s="27">
        <f>AG9</f>
        <v>18</v>
      </c>
      <c r="J5" s="30" t="s">
        <v>0</v>
      </c>
      <c r="K5" s="29">
        <f>AE9</f>
        <v>25</v>
      </c>
      <c r="L5" s="27">
        <f>AE11</f>
        <v>17</v>
      </c>
      <c r="M5" s="28" t="s">
        <v>0</v>
      </c>
      <c r="N5" s="29">
        <f>AG11</f>
        <v>25</v>
      </c>
      <c r="O5" s="27">
        <f>AG12</f>
        <v>20</v>
      </c>
      <c r="P5" s="28" t="s">
        <v>0</v>
      </c>
      <c r="Q5" s="29">
        <f>AE12</f>
        <v>25</v>
      </c>
      <c r="R5" s="102"/>
      <c r="S5" s="104"/>
      <c r="T5" s="106"/>
      <c r="U5" s="122"/>
      <c r="V5" s="123"/>
      <c r="W5" s="124"/>
      <c r="X5" s="73">
        <v>0.42708333333333331</v>
      </c>
      <c r="Y5" s="68" t="str">
        <f>B14</f>
        <v>RUMuni-Morávka</v>
      </c>
      <c r="Z5" s="69" t="s">
        <v>6</v>
      </c>
      <c r="AA5" s="61" t="str">
        <f>B19</f>
        <v>SVK Nový Jičín - Vlci B</v>
      </c>
      <c r="AB5" s="51">
        <v>2</v>
      </c>
      <c r="AC5" s="52" t="s">
        <v>0</v>
      </c>
      <c r="AD5" s="53">
        <v>0</v>
      </c>
      <c r="AE5" s="51">
        <v>25</v>
      </c>
      <c r="AF5" s="52" t="s">
        <v>0</v>
      </c>
      <c r="AG5" s="53">
        <v>21</v>
      </c>
      <c r="AH5" s="51">
        <v>25</v>
      </c>
      <c r="AI5" s="52" t="s">
        <v>0</v>
      </c>
      <c r="AJ5" s="53">
        <v>23</v>
      </c>
      <c r="AK5" s="51"/>
      <c r="AL5" s="52" t="s">
        <v>0</v>
      </c>
      <c r="AM5" s="53"/>
      <c r="AN5" s="50">
        <f t="shared" ref="AN5:AN13" si="0">AE5+AH5+AK5</f>
        <v>50</v>
      </c>
      <c r="AO5" s="52" t="s">
        <v>0</v>
      </c>
      <c r="AP5" s="49">
        <f t="shared" ref="AP5:AP13" si="1">AG5+AJ5+AM5</f>
        <v>44</v>
      </c>
      <c r="AQ5" t="s">
        <v>49</v>
      </c>
    </row>
    <row r="6" spans="2:43" ht="26.4" thickBot="1" x14ac:dyDescent="0.35">
      <c r="B6" s="90"/>
      <c r="C6" s="95"/>
      <c r="D6" s="96"/>
      <c r="E6" s="97"/>
      <c r="F6" s="27">
        <f>AH6</f>
        <v>25</v>
      </c>
      <c r="G6" s="28" t="s">
        <v>0</v>
      </c>
      <c r="H6" s="29">
        <f>AJ6</f>
        <v>24</v>
      </c>
      <c r="I6" s="27">
        <f>AJ9</f>
        <v>16</v>
      </c>
      <c r="J6" s="30" t="s">
        <v>0</v>
      </c>
      <c r="K6" s="29">
        <f>AH9</f>
        <v>25</v>
      </c>
      <c r="L6" s="27">
        <f>AH11</f>
        <v>18</v>
      </c>
      <c r="M6" s="28" t="s">
        <v>0</v>
      </c>
      <c r="N6" s="29">
        <f>AJ11</f>
        <v>25</v>
      </c>
      <c r="O6" s="27">
        <f>AJ12</f>
        <v>16</v>
      </c>
      <c r="P6" s="28" t="s">
        <v>0</v>
      </c>
      <c r="Q6" s="29">
        <f>AH12</f>
        <v>25</v>
      </c>
      <c r="R6" s="102"/>
      <c r="S6" s="104"/>
      <c r="T6" s="106"/>
      <c r="U6" s="122"/>
      <c r="V6" s="123"/>
      <c r="W6" s="124"/>
      <c r="X6" s="73">
        <v>0.4513888888888889</v>
      </c>
      <c r="Y6" s="68" t="str">
        <f>B4</f>
        <v>Green Volley Frýdek-Místek, exl. Kadeti</v>
      </c>
      <c r="Z6" s="69" t="s">
        <v>6</v>
      </c>
      <c r="AA6" s="61" t="str">
        <f>B9</f>
        <v>VK Ostrava, exl., jun.</v>
      </c>
      <c r="AB6" s="51">
        <v>2</v>
      </c>
      <c r="AC6" s="52" t="s">
        <v>0</v>
      </c>
      <c r="AD6" s="53">
        <v>0</v>
      </c>
      <c r="AE6" s="51">
        <v>25</v>
      </c>
      <c r="AF6" s="52" t="s">
        <v>0</v>
      </c>
      <c r="AG6" s="53">
        <v>16</v>
      </c>
      <c r="AH6" s="51">
        <v>25</v>
      </c>
      <c r="AI6" s="52" t="s">
        <v>0</v>
      </c>
      <c r="AJ6" s="53">
        <v>24</v>
      </c>
      <c r="AK6" s="51"/>
      <c r="AL6" s="52" t="s">
        <v>0</v>
      </c>
      <c r="AM6" s="53"/>
      <c r="AN6" s="50">
        <f t="shared" si="0"/>
        <v>50</v>
      </c>
      <c r="AO6" s="52" t="s">
        <v>0</v>
      </c>
      <c r="AP6" s="49">
        <f t="shared" si="1"/>
        <v>40</v>
      </c>
      <c r="AQ6" t="s">
        <v>48</v>
      </c>
    </row>
    <row r="7" spans="2:43" ht="26.4" thickBot="1" x14ac:dyDescent="0.35">
      <c r="B7" s="90"/>
      <c r="C7" s="95"/>
      <c r="D7" s="96"/>
      <c r="E7" s="97"/>
      <c r="F7" s="27">
        <f>AK6</f>
        <v>0</v>
      </c>
      <c r="G7" s="28" t="s">
        <v>0</v>
      </c>
      <c r="H7" s="29">
        <f>AM6</f>
        <v>0</v>
      </c>
      <c r="I7" s="27">
        <f>AM9</f>
        <v>0</v>
      </c>
      <c r="J7" s="30" t="s">
        <v>0</v>
      </c>
      <c r="K7" s="29">
        <f>AK9</f>
        <v>0</v>
      </c>
      <c r="L7" s="27">
        <f>AK11</f>
        <v>0</v>
      </c>
      <c r="M7" s="28" t="s">
        <v>0</v>
      </c>
      <c r="N7" s="29">
        <f>AM11</f>
        <v>0</v>
      </c>
      <c r="O7" s="27">
        <f>AM12</f>
        <v>0</v>
      </c>
      <c r="P7" s="28" t="s">
        <v>0</v>
      </c>
      <c r="Q7" s="29">
        <f>AK12</f>
        <v>0</v>
      </c>
      <c r="R7" s="102">
        <f>F8+I8+L8+O8</f>
        <v>155</v>
      </c>
      <c r="S7" s="104" t="s">
        <v>0</v>
      </c>
      <c r="T7" s="106">
        <f>H8+K8+N8+Q8</f>
        <v>190</v>
      </c>
      <c r="U7" s="122"/>
      <c r="V7" s="123"/>
      <c r="W7" s="124"/>
      <c r="X7" s="73">
        <v>0.47916666666666669</v>
      </c>
      <c r="Y7" s="68" t="str">
        <f>B24</f>
        <v>Raškovická domobrana</v>
      </c>
      <c r="Z7" s="69" t="s">
        <v>6</v>
      </c>
      <c r="AA7" s="61" t="str">
        <f>B14</f>
        <v>RUMuni-Morávka</v>
      </c>
      <c r="AB7" s="51">
        <v>0</v>
      </c>
      <c r="AC7" s="52" t="s">
        <v>0</v>
      </c>
      <c r="AD7" s="53">
        <v>2</v>
      </c>
      <c r="AE7" s="51">
        <v>24</v>
      </c>
      <c r="AF7" s="52" t="s">
        <v>0</v>
      </c>
      <c r="AG7" s="53">
        <v>25</v>
      </c>
      <c r="AH7" s="51">
        <v>16</v>
      </c>
      <c r="AI7" s="52" t="s">
        <v>0</v>
      </c>
      <c r="AJ7" s="53">
        <v>25</v>
      </c>
      <c r="AK7" s="51"/>
      <c r="AL7" s="52" t="s">
        <v>0</v>
      </c>
      <c r="AM7" s="53"/>
      <c r="AN7" s="50">
        <f t="shared" si="0"/>
        <v>40</v>
      </c>
      <c r="AO7" s="52" t="s">
        <v>0</v>
      </c>
      <c r="AP7" s="49">
        <f t="shared" si="1"/>
        <v>50</v>
      </c>
      <c r="AQ7" t="s">
        <v>45</v>
      </c>
    </row>
    <row r="8" spans="2:43" ht="26.4" thickBot="1" x14ac:dyDescent="0.35">
      <c r="B8" s="91"/>
      <c r="C8" s="98"/>
      <c r="D8" s="99"/>
      <c r="E8" s="100"/>
      <c r="F8" s="31">
        <f>SUM(F5:F7)</f>
        <v>50</v>
      </c>
      <c r="G8" s="32" t="s">
        <v>0</v>
      </c>
      <c r="H8" s="33">
        <f>SUM(H5:H7)</f>
        <v>40</v>
      </c>
      <c r="I8" s="31">
        <f>SUM(I5:I7)</f>
        <v>34</v>
      </c>
      <c r="J8" s="32" t="s">
        <v>0</v>
      </c>
      <c r="K8" s="33">
        <f>SUM(K5:K7)</f>
        <v>50</v>
      </c>
      <c r="L8" s="31">
        <f>SUM(L5:L7)</f>
        <v>35</v>
      </c>
      <c r="M8" s="32" t="s">
        <v>0</v>
      </c>
      <c r="N8" s="33">
        <f>SUM(N5:N7)</f>
        <v>50</v>
      </c>
      <c r="O8" s="31">
        <f>SUM(O5:O7)</f>
        <v>36</v>
      </c>
      <c r="P8" s="32" t="s">
        <v>0</v>
      </c>
      <c r="Q8" s="33">
        <f>SUM(Q5:Q7)</f>
        <v>50</v>
      </c>
      <c r="R8" s="125"/>
      <c r="S8" s="126"/>
      <c r="T8" s="127"/>
      <c r="U8" s="122"/>
      <c r="V8" s="123"/>
      <c r="W8" s="124"/>
      <c r="X8" s="73">
        <v>0.51041666666666663</v>
      </c>
      <c r="Y8" s="68" t="str">
        <f>B19</f>
        <v>SVK Nový Jičín - Vlci B</v>
      </c>
      <c r="Z8" s="69" t="s">
        <v>6</v>
      </c>
      <c r="AA8" s="61" t="str">
        <f>B24</f>
        <v>Raškovická domobrana</v>
      </c>
      <c r="AB8" s="51">
        <v>1</v>
      </c>
      <c r="AC8" s="52" t="s">
        <v>0</v>
      </c>
      <c r="AD8" s="53">
        <v>1</v>
      </c>
      <c r="AE8" s="51">
        <v>25</v>
      </c>
      <c r="AF8" s="52" t="s">
        <v>0</v>
      </c>
      <c r="AG8" s="53">
        <v>24</v>
      </c>
      <c r="AH8" s="51">
        <v>23</v>
      </c>
      <c r="AI8" s="52" t="s">
        <v>0</v>
      </c>
      <c r="AJ8" s="53">
        <v>25</v>
      </c>
      <c r="AK8" s="51"/>
      <c r="AL8" s="52" t="s">
        <v>0</v>
      </c>
      <c r="AM8" s="53"/>
      <c r="AN8" s="50">
        <f t="shared" si="0"/>
        <v>48</v>
      </c>
      <c r="AO8" s="52" t="s">
        <v>0</v>
      </c>
      <c r="AP8" s="49">
        <f t="shared" si="1"/>
        <v>49</v>
      </c>
      <c r="AQ8" t="s">
        <v>49</v>
      </c>
    </row>
    <row r="9" spans="2:43" ht="26.4" thickBot="1" x14ac:dyDescent="0.35">
      <c r="B9" s="89" t="s">
        <v>26</v>
      </c>
      <c r="C9" s="23">
        <f>H4</f>
        <v>0</v>
      </c>
      <c r="D9" s="26" t="s">
        <v>0</v>
      </c>
      <c r="E9" s="25">
        <f>F4</f>
        <v>2</v>
      </c>
      <c r="F9" s="92"/>
      <c r="G9" s="93"/>
      <c r="H9" s="94"/>
      <c r="I9" s="23">
        <f>AB10</f>
        <v>0</v>
      </c>
      <c r="J9" s="24" t="s">
        <v>0</v>
      </c>
      <c r="K9" s="25">
        <f>AD10</f>
        <v>2</v>
      </c>
      <c r="L9" s="23">
        <f>AD13</f>
        <v>0</v>
      </c>
      <c r="M9" s="26" t="s">
        <v>0</v>
      </c>
      <c r="N9" s="25">
        <f>AB13</f>
        <v>2</v>
      </c>
      <c r="O9" s="23">
        <f>AB4</f>
        <v>0</v>
      </c>
      <c r="P9" s="26" t="s">
        <v>0</v>
      </c>
      <c r="Q9" s="25">
        <f>AD4</f>
        <v>2</v>
      </c>
      <c r="R9" s="101">
        <f>O9+L9+I9+C9</f>
        <v>0</v>
      </c>
      <c r="S9" s="103" t="s">
        <v>0</v>
      </c>
      <c r="T9" s="105">
        <f>Q9+N9+K9+E9</f>
        <v>8</v>
      </c>
      <c r="U9" s="122">
        <f>R9</f>
        <v>0</v>
      </c>
      <c r="V9" s="123">
        <f>R12/T12</f>
        <v>0.755</v>
      </c>
      <c r="W9" s="124">
        <v>5</v>
      </c>
      <c r="X9" s="74" t="s">
        <v>50</v>
      </c>
      <c r="Y9" s="68" t="str">
        <f>B14</f>
        <v>RUMuni-Morávka</v>
      </c>
      <c r="Z9" s="69" t="s">
        <v>6</v>
      </c>
      <c r="AA9" s="61" t="str">
        <f>B4</f>
        <v>Green Volley Frýdek-Místek, exl. Kadeti</v>
      </c>
      <c r="AB9" s="51">
        <v>2</v>
      </c>
      <c r="AC9" s="52" t="s">
        <v>0</v>
      </c>
      <c r="AD9" s="53">
        <v>0</v>
      </c>
      <c r="AE9" s="51">
        <v>25</v>
      </c>
      <c r="AF9" s="52" t="s">
        <v>0</v>
      </c>
      <c r="AG9" s="53">
        <v>18</v>
      </c>
      <c r="AH9" s="51">
        <v>25</v>
      </c>
      <c r="AI9" s="52" t="s">
        <v>0</v>
      </c>
      <c r="AJ9" s="53">
        <v>16</v>
      </c>
      <c r="AK9" s="51"/>
      <c r="AL9" s="52" t="s">
        <v>0</v>
      </c>
      <c r="AM9" s="53"/>
      <c r="AN9" s="50">
        <f t="shared" si="0"/>
        <v>50</v>
      </c>
      <c r="AO9" s="52" t="s">
        <v>0</v>
      </c>
      <c r="AP9" s="49">
        <f t="shared" si="1"/>
        <v>34</v>
      </c>
      <c r="AQ9" t="s">
        <v>48</v>
      </c>
    </row>
    <row r="10" spans="2:43" ht="26.4" thickBot="1" x14ac:dyDescent="0.35">
      <c r="B10" s="90"/>
      <c r="C10" s="27">
        <f>H5</f>
        <v>16</v>
      </c>
      <c r="D10" s="28" t="s">
        <v>0</v>
      </c>
      <c r="E10" s="29">
        <f>F5</f>
        <v>25</v>
      </c>
      <c r="F10" s="95"/>
      <c r="G10" s="96"/>
      <c r="H10" s="97"/>
      <c r="I10" s="27">
        <f>AE10</f>
        <v>18</v>
      </c>
      <c r="J10" s="30" t="s">
        <v>0</v>
      </c>
      <c r="K10" s="29">
        <f>AG10</f>
        <v>25</v>
      </c>
      <c r="L10" s="27">
        <f>AG13</f>
        <v>24</v>
      </c>
      <c r="M10" s="28" t="s">
        <v>0</v>
      </c>
      <c r="N10" s="29">
        <f>AE13</f>
        <v>25</v>
      </c>
      <c r="O10" s="27">
        <f>AE4</f>
        <v>13</v>
      </c>
      <c r="P10" s="28" t="s">
        <v>0</v>
      </c>
      <c r="Q10" s="29">
        <f>AG4</f>
        <v>25</v>
      </c>
      <c r="R10" s="102"/>
      <c r="S10" s="104"/>
      <c r="T10" s="106"/>
      <c r="U10" s="122"/>
      <c r="V10" s="123"/>
      <c r="W10" s="124"/>
      <c r="X10" s="73">
        <v>0.57291666666666663</v>
      </c>
      <c r="Y10" s="68" t="str">
        <f>B9</f>
        <v>VK Ostrava, exl., jun.</v>
      </c>
      <c r="Z10" s="69" t="s">
        <v>6</v>
      </c>
      <c r="AA10" s="61" t="str">
        <f>B14</f>
        <v>RUMuni-Morávka</v>
      </c>
      <c r="AB10" s="51">
        <v>0</v>
      </c>
      <c r="AC10" s="52" t="s">
        <v>0</v>
      </c>
      <c r="AD10" s="53">
        <v>2</v>
      </c>
      <c r="AE10" s="51">
        <v>18</v>
      </c>
      <c r="AF10" s="52" t="s">
        <v>0</v>
      </c>
      <c r="AG10" s="53">
        <v>25</v>
      </c>
      <c r="AH10" s="51">
        <v>19</v>
      </c>
      <c r="AI10" s="52" t="s">
        <v>0</v>
      </c>
      <c r="AJ10" s="53">
        <v>25</v>
      </c>
      <c r="AK10" s="51"/>
      <c r="AL10" s="52" t="s">
        <v>0</v>
      </c>
      <c r="AM10" s="53"/>
      <c r="AN10" s="50">
        <f>AE10+AH10+AK10</f>
        <v>37</v>
      </c>
      <c r="AO10" s="52" t="s">
        <v>0</v>
      </c>
      <c r="AP10" s="49">
        <f t="shared" si="1"/>
        <v>50</v>
      </c>
      <c r="AQ10" t="s">
        <v>45</v>
      </c>
    </row>
    <row r="11" spans="2:43" ht="26.4" thickBot="1" x14ac:dyDescent="0.35">
      <c r="B11" s="90"/>
      <c r="C11" s="27">
        <f>H6</f>
        <v>24</v>
      </c>
      <c r="D11" s="28" t="s">
        <v>0</v>
      </c>
      <c r="E11" s="29">
        <f>F6</f>
        <v>25</v>
      </c>
      <c r="F11" s="95"/>
      <c r="G11" s="96"/>
      <c r="H11" s="97"/>
      <c r="I11" s="27">
        <f>AH10</f>
        <v>19</v>
      </c>
      <c r="J11" s="28" t="s">
        <v>0</v>
      </c>
      <c r="K11" s="29">
        <f>AJ10</f>
        <v>25</v>
      </c>
      <c r="L11" s="27">
        <f>AJ13</f>
        <v>15</v>
      </c>
      <c r="M11" s="28" t="s">
        <v>0</v>
      </c>
      <c r="N11" s="29">
        <f>AH13</f>
        <v>25</v>
      </c>
      <c r="O11" s="27">
        <f>AH4</f>
        <v>22</v>
      </c>
      <c r="P11" s="28" t="s">
        <v>0</v>
      </c>
      <c r="Q11" s="29">
        <f>AJ4</f>
        <v>25</v>
      </c>
      <c r="R11" s="102"/>
      <c r="S11" s="104"/>
      <c r="T11" s="106"/>
      <c r="U11" s="122"/>
      <c r="V11" s="123"/>
      <c r="W11" s="124"/>
      <c r="X11" s="73">
        <v>0.60416666666666663</v>
      </c>
      <c r="Y11" s="68" t="str">
        <f>B4</f>
        <v>Green Volley Frýdek-Místek, exl. Kadeti</v>
      </c>
      <c r="Z11" s="69" t="s">
        <v>6</v>
      </c>
      <c r="AA11" s="61" t="str">
        <f>B19</f>
        <v>SVK Nový Jičín - Vlci B</v>
      </c>
      <c r="AB11" s="51">
        <v>0</v>
      </c>
      <c r="AC11" s="52" t="s">
        <v>0</v>
      </c>
      <c r="AD11" s="53">
        <v>2</v>
      </c>
      <c r="AE11" s="51">
        <v>17</v>
      </c>
      <c r="AF11" s="52" t="s">
        <v>0</v>
      </c>
      <c r="AG11" s="53">
        <v>25</v>
      </c>
      <c r="AH11" s="51">
        <v>18</v>
      </c>
      <c r="AI11" s="52" t="s">
        <v>0</v>
      </c>
      <c r="AJ11" s="53">
        <v>25</v>
      </c>
      <c r="AK11" s="51"/>
      <c r="AL11" s="52" t="s">
        <v>0</v>
      </c>
      <c r="AM11" s="53"/>
      <c r="AN11" s="50">
        <f t="shared" si="0"/>
        <v>35</v>
      </c>
      <c r="AO11" s="52" t="s">
        <v>0</v>
      </c>
      <c r="AP11" s="49">
        <f t="shared" si="1"/>
        <v>50</v>
      </c>
      <c r="AQ11" t="s">
        <v>44</v>
      </c>
    </row>
    <row r="12" spans="2:43" ht="26.4" thickBot="1" x14ac:dyDescent="0.35">
      <c r="B12" s="90"/>
      <c r="C12" s="27">
        <f>H7</f>
        <v>0</v>
      </c>
      <c r="D12" s="28" t="s">
        <v>0</v>
      </c>
      <c r="E12" s="29">
        <f>F7</f>
        <v>0</v>
      </c>
      <c r="F12" s="95"/>
      <c r="G12" s="96"/>
      <c r="H12" s="97"/>
      <c r="I12" s="27">
        <f>AK10</f>
        <v>0</v>
      </c>
      <c r="J12" s="34" t="s">
        <v>0</v>
      </c>
      <c r="K12" s="29">
        <f>AM10</f>
        <v>0</v>
      </c>
      <c r="L12" s="27">
        <f>AM13</f>
        <v>0</v>
      </c>
      <c r="M12" s="28" t="s">
        <v>0</v>
      </c>
      <c r="N12" s="29">
        <f>AK13</f>
        <v>0</v>
      </c>
      <c r="O12" s="27">
        <f>AK4</f>
        <v>0</v>
      </c>
      <c r="P12" s="28" t="s">
        <v>0</v>
      </c>
      <c r="Q12" s="29">
        <f>AM4</f>
        <v>0</v>
      </c>
      <c r="R12" s="102">
        <f>O13+L13+I13+C13</f>
        <v>151</v>
      </c>
      <c r="S12" s="104" t="s">
        <v>0</v>
      </c>
      <c r="T12" s="106">
        <f>Q13+N13++K13+E13</f>
        <v>200</v>
      </c>
      <c r="U12" s="122"/>
      <c r="V12" s="123"/>
      <c r="W12" s="124"/>
      <c r="X12" s="73">
        <v>0.63194444444444442</v>
      </c>
      <c r="Y12" s="68" t="str">
        <f>B24</f>
        <v>Raškovická domobrana</v>
      </c>
      <c r="Z12" s="69" t="s">
        <v>6</v>
      </c>
      <c r="AA12" s="61" t="str">
        <f>B4</f>
        <v>Green Volley Frýdek-Místek, exl. Kadeti</v>
      </c>
      <c r="AB12" s="51">
        <v>2</v>
      </c>
      <c r="AC12" s="52" t="s">
        <v>0</v>
      </c>
      <c r="AD12" s="53">
        <v>0</v>
      </c>
      <c r="AE12" s="51">
        <v>25</v>
      </c>
      <c r="AF12" s="52" t="s">
        <v>0</v>
      </c>
      <c r="AG12" s="53">
        <v>20</v>
      </c>
      <c r="AH12" s="51">
        <v>25</v>
      </c>
      <c r="AI12" s="52" t="s">
        <v>0</v>
      </c>
      <c r="AJ12" s="53">
        <v>16</v>
      </c>
      <c r="AK12" s="51"/>
      <c r="AL12" s="52" t="s">
        <v>0</v>
      </c>
      <c r="AM12" s="53"/>
      <c r="AN12" s="50">
        <f t="shared" si="0"/>
        <v>50</v>
      </c>
      <c r="AO12" s="52" t="s">
        <v>0</v>
      </c>
      <c r="AP12" s="49">
        <f t="shared" si="1"/>
        <v>36</v>
      </c>
      <c r="AQ12" t="s">
        <v>48</v>
      </c>
    </row>
    <row r="13" spans="2:43" ht="26.4" thickBot="1" x14ac:dyDescent="0.35">
      <c r="B13" s="91"/>
      <c r="C13" s="31">
        <f>SUM(C10:C12)</f>
        <v>40</v>
      </c>
      <c r="D13" s="32" t="s">
        <v>0</v>
      </c>
      <c r="E13" s="33">
        <f>SUM(E10:E12)</f>
        <v>50</v>
      </c>
      <c r="F13" s="98"/>
      <c r="G13" s="99"/>
      <c r="H13" s="100"/>
      <c r="I13" s="31">
        <f>SUM(I10:I12)</f>
        <v>37</v>
      </c>
      <c r="J13" s="34" t="s">
        <v>0</v>
      </c>
      <c r="K13" s="33">
        <f>SUM(K10:K12)</f>
        <v>50</v>
      </c>
      <c r="L13" s="31">
        <f>SUM(L10:L12)</f>
        <v>39</v>
      </c>
      <c r="M13" s="32" t="s">
        <v>0</v>
      </c>
      <c r="N13" s="33">
        <f>SUM(N10:N12)</f>
        <v>50</v>
      </c>
      <c r="O13" s="31">
        <f>SUM(O10:O12)</f>
        <v>35</v>
      </c>
      <c r="P13" s="32" t="s">
        <v>0</v>
      </c>
      <c r="Q13" s="33">
        <f>SUM(Q10:Q12)</f>
        <v>50</v>
      </c>
      <c r="R13" s="125"/>
      <c r="S13" s="126"/>
      <c r="T13" s="127"/>
      <c r="U13" s="122"/>
      <c r="V13" s="123"/>
      <c r="W13" s="124"/>
      <c r="X13" s="72">
        <v>0.65625</v>
      </c>
      <c r="Y13" s="70" t="str">
        <f>B19</f>
        <v>SVK Nový Jičín - Vlci B</v>
      </c>
      <c r="Z13" s="71" t="s">
        <v>6</v>
      </c>
      <c r="AA13" s="63" t="str">
        <f>B9</f>
        <v>VK Ostrava, exl., jun.</v>
      </c>
      <c r="AB13" s="54">
        <v>2</v>
      </c>
      <c r="AC13" s="55" t="s">
        <v>0</v>
      </c>
      <c r="AD13" s="56">
        <v>0</v>
      </c>
      <c r="AE13" s="54">
        <v>25</v>
      </c>
      <c r="AF13" s="55" t="s">
        <v>0</v>
      </c>
      <c r="AG13" s="56">
        <v>24</v>
      </c>
      <c r="AH13" s="54">
        <v>25</v>
      </c>
      <c r="AI13" s="55">
        <v>20</v>
      </c>
      <c r="AJ13" s="56">
        <v>15</v>
      </c>
      <c r="AK13" s="54"/>
      <c r="AL13" s="55" t="s">
        <v>0</v>
      </c>
      <c r="AM13" s="56"/>
      <c r="AN13" s="54">
        <f t="shared" si="0"/>
        <v>50</v>
      </c>
      <c r="AO13" s="55" t="s">
        <v>0</v>
      </c>
      <c r="AP13" s="56">
        <f t="shared" si="1"/>
        <v>39</v>
      </c>
    </row>
    <row r="14" spans="2:43" ht="21.6" thickBot="1" x14ac:dyDescent="0.35">
      <c r="B14" s="89" t="s">
        <v>42</v>
      </c>
      <c r="C14" s="23">
        <f>K4</f>
        <v>2</v>
      </c>
      <c r="D14" s="26" t="s">
        <v>0</v>
      </c>
      <c r="E14" s="25">
        <f>I4</f>
        <v>0</v>
      </c>
      <c r="F14" s="23">
        <f>K9</f>
        <v>2</v>
      </c>
      <c r="G14" s="26" t="s">
        <v>0</v>
      </c>
      <c r="H14" s="25">
        <f>I9</f>
        <v>0</v>
      </c>
      <c r="I14" s="92"/>
      <c r="J14" s="93"/>
      <c r="K14" s="94"/>
      <c r="L14" s="23">
        <f>AB5</f>
        <v>2</v>
      </c>
      <c r="M14" s="26" t="s">
        <v>0</v>
      </c>
      <c r="N14" s="25">
        <f>AD5</f>
        <v>0</v>
      </c>
      <c r="O14" s="23">
        <f>AD7</f>
        <v>2</v>
      </c>
      <c r="P14" s="26" t="s">
        <v>0</v>
      </c>
      <c r="Q14" s="25">
        <f>AB7</f>
        <v>0</v>
      </c>
      <c r="R14" s="101">
        <f>O14+L14+F14+C14</f>
        <v>8</v>
      </c>
      <c r="S14" s="103" t="s">
        <v>0</v>
      </c>
      <c r="T14" s="105">
        <f>Q14+N14+H14+E14</f>
        <v>0</v>
      </c>
      <c r="U14" s="122">
        <f>R14</f>
        <v>8</v>
      </c>
      <c r="V14" s="123">
        <f>R17/T17</f>
        <v>1.2903225806451613</v>
      </c>
      <c r="W14" s="124">
        <v>1</v>
      </c>
      <c r="AA14" s="1"/>
    </row>
    <row r="15" spans="2:43" ht="21.6" thickBot="1" x14ac:dyDescent="0.35">
      <c r="B15" s="90"/>
      <c r="C15" s="27">
        <f>K5</f>
        <v>25</v>
      </c>
      <c r="D15" s="28" t="s">
        <v>0</v>
      </c>
      <c r="E15" s="29">
        <f>I5</f>
        <v>18</v>
      </c>
      <c r="F15" s="27">
        <f>K10</f>
        <v>25</v>
      </c>
      <c r="G15" s="28" t="s">
        <v>0</v>
      </c>
      <c r="H15" s="29">
        <f>I10</f>
        <v>18</v>
      </c>
      <c r="I15" s="95"/>
      <c r="J15" s="96"/>
      <c r="K15" s="97"/>
      <c r="L15" s="27">
        <f>AE5</f>
        <v>25</v>
      </c>
      <c r="M15" s="28" t="s">
        <v>0</v>
      </c>
      <c r="N15" s="29">
        <f>AG5</f>
        <v>21</v>
      </c>
      <c r="O15" s="27">
        <f>AG7</f>
        <v>25</v>
      </c>
      <c r="P15" s="28" t="s">
        <v>0</v>
      </c>
      <c r="Q15" s="29">
        <f>AE7</f>
        <v>24</v>
      </c>
      <c r="R15" s="102"/>
      <c r="S15" s="104"/>
      <c r="T15" s="106"/>
      <c r="U15" s="122"/>
      <c r="V15" s="123"/>
      <c r="W15" s="124"/>
    </row>
    <row r="16" spans="2:43" ht="21.6" thickBot="1" x14ac:dyDescent="0.35">
      <c r="B16" s="90"/>
      <c r="C16" s="27">
        <f>K6</f>
        <v>25</v>
      </c>
      <c r="D16" s="28" t="s">
        <v>0</v>
      </c>
      <c r="E16" s="29">
        <f>I6</f>
        <v>16</v>
      </c>
      <c r="F16" s="27">
        <f>K11</f>
        <v>25</v>
      </c>
      <c r="G16" s="28" t="s">
        <v>0</v>
      </c>
      <c r="H16" s="29">
        <f>I11</f>
        <v>19</v>
      </c>
      <c r="I16" s="95"/>
      <c r="J16" s="96"/>
      <c r="K16" s="97"/>
      <c r="L16" s="27">
        <f>AH5</f>
        <v>25</v>
      </c>
      <c r="M16" s="28" t="s">
        <v>0</v>
      </c>
      <c r="N16" s="29">
        <f>AJ5</f>
        <v>23</v>
      </c>
      <c r="O16" s="27">
        <f>AJ7</f>
        <v>25</v>
      </c>
      <c r="P16" s="28" t="s">
        <v>0</v>
      </c>
      <c r="Q16" s="29">
        <f>AH7</f>
        <v>16</v>
      </c>
      <c r="R16" s="102"/>
      <c r="S16" s="104"/>
      <c r="T16" s="106"/>
      <c r="U16" s="122"/>
      <c r="V16" s="123"/>
      <c r="W16" s="124"/>
    </row>
    <row r="17" spans="2:23" ht="21.6" thickBot="1" x14ac:dyDescent="0.35">
      <c r="B17" s="90"/>
      <c r="C17" s="27">
        <f>K7</f>
        <v>0</v>
      </c>
      <c r="D17" s="28" t="s">
        <v>0</v>
      </c>
      <c r="E17" s="29">
        <f>I7</f>
        <v>0</v>
      </c>
      <c r="F17" s="27">
        <f>K12</f>
        <v>0</v>
      </c>
      <c r="G17" s="28" t="s">
        <v>0</v>
      </c>
      <c r="H17" s="29">
        <f>I12</f>
        <v>0</v>
      </c>
      <c r="I17" s="95"/>
      <c r="J17" s="96"/>
      <c r="K17" s="97"/>
      <c r="L17" s="27">
        <f>AK5</f>
        <v>0</v>
      </c>
      <c r="M17" s="28" t="s">
        <v>0</v>
      </c>
      <c r="N17" s="29">
        <f>AM5</f>
        <v>0</v>
      </c>
      <c r="O17" s="27">
        <f>AM7</f>
        <v>0</v>
      </c>
      <c r="P17" s="28" t="s">
        <v>0</v>
      </c>
      <c r="Q17" s="29">
        <f>AK7</f>
        <v>0</v>
      </c>
      <c r="R17" s="102">
        <f>O18+L18+F18+C18</f>
        <v>200</v>
      </c>
      <c r="S17" s="104" t="s">
        <v>0</v>
      </c>
      <c r="T17" s="106">
        <f>Q18+N18+H18+E18</f>
        <v>155</v>
      </c>
      <c r="U17" s="122"/>
      <c r="V17" s="123"/>
      <c r="W17" s="124"/>
    </row>
    <row r="18" spans="2:23" ht="21.6" thickBot="1" x14ac:dyDescent="0.35">
      <c r="B18" s="91"/>
      <c r="C18" s="31">
        <f>SUM(C15:C17)</f>
        <v>50</v>
      </c>
      <c r="D18" s="32" t="s">
        <v>0</v>
      </c>
      <c r="E18" s="33">
        <f>SUM(E15:E17)</f>
        <v>34</v>
      </c>
      <c r="F18" s="31">
        <f>SUM(F15:F17)</f>
        <v>50</v>
      </c>
      <c r="G18" s="32" t="s">
        <v>0</v>
      </c>
      <c r="H18" s="33">
        <f>SUM(H15:H17)</f>
        <v>37</v>
      </c>
      <c r="I18" s="98"/>
      <c r="J18" s="99"/>
      <c r="K18" s="100"/>
      <c r="L18" s="31">
        <f>SUM(L15:L17)</f>
        <v>50</v>
      </c>
      <c r="M18" s="32" t="s">
        <v>0</v>
      </c>
      <c r="N18" s="33">
        <f>SUM(N15:N17)</f>
        <v>44</v>
      </c>
      <c r="O18" s="31">
        <f>SUM(O15:O17)</f>
        <v>50</v>
      </c>
      <c r="P18" s="32" t="s">
        <v>0</v>
      </c>
      <c r="Q18" s="33">
        <f>SUM(Q15:Q17)</f>
        <v>40</v>
      </c>
      <c r="R18" s="125"/>
      <c r="S18" s="126"/>
      <c r="T18" s="127"/>
      <c r="U18" s="122"/>
      <c r="V18" s="123"/>
      <c r="W18" s="124"/>
    </row>
    <row r="19" spans="2:23" ht="21.6" thickBot="1" x14ac:dyDescent="0.35">
      <c r="B19" s="89" t="s">
        <v>29</v>
      </c>
      <c r="C19" s="23">
        <f>N4</f>
        <v>2</v>
      </c>
      <c r="D19" s="26" t="s">
        <v>0</v>
      </c>
      <c r="E19" s="25">
        <f>L4</f>
        <v>0</v>
      </c>
      <c r="F19" s="23">
        <f>N9</f>
        <v>2</v>
      </c>
      <c r="G19" s="26" t="s">
        <v>0</v>
      </c>
      <c r="H19" s="25">
        <f>L9</f>
        <v>0</v>
      </c>
      <c r="I19" s="23">
        <f>N14</f>
        <v>0</v>
      </c>
      <c r="J19" s="26" t="s">
        <v>0</v>
      </c>
      <c r="K19" s="25">
        <f>L14</f>
        <v>2</v>
      </c>
      <c r="L19" s="92"/>
      <c r="M19" s="93"/>
      <c r="N19" s="94"/>
      <c r="O19" s="23">
        <f>AB8</f>
        <v>1</v>
      </c>
      <c r="P19" s="26" t="s">
        <v>0</v>
      </c>
      <c r="Q19" s="25">
        <f>AD8</f>
        <v>1</v>
      </c>
      <c r="R19" s="101">
        <f>O19+I19+F19+C19</f>
        <v>5</v>
      </c>
      <c r="S19" s="103" t="s">
        <v>0</v>
      </c>
      <c r="T19" s="105">
        <f>Q19+K19+H19+E19</f>
        <v>3</v>
      </c>
      <c r="U19" s="122">
        <f>R19</f>
        <v>5</v>
      </c>
      <c r="V19" s="123">
        <f>R22/T22</f>
        <v>1.1098265895953756</v>
      </c>
      <c r="W19" s="124">
        <v>3</v>
      </c>
    </row>
    <row r="20" spans="2:23" ht="21.6" thickBot="1" x14ac:dyDescent="0.35">
      <c r="B20" s="90"/>
      <c r="C20" s="27">
        <f>N5</f>
        <v>25</v>
      </c>
      <c r="D20" s="28" t="s">
        <v>0</v>
      </c>
      <c r="E20" s="29">
        <f>L5</f>
        <v>17</v>
      </c>
      <c r="F20" s="27">
        <f>N10</f>
        <v>25</v>
      </c>
      <c r="G20" s="28" t="s">
        <v>0</v>
      </c>
      <c r="H20" s="29">
        <f>L10</f>
        <v>24</v>
      </c>
      <c r="I20" s="27">
        <f>N15</f>
        <v>21</v>
      </c>
      <c r="J20" s="28" t="s">
        <v>0</v>
      </c>
      <c r="K20" s="29">
        <f>L15</f>
        <v>25</v>
      </c>
      <c r="L20" s="95"/>
      <c r="M20" s="96"/>
      <c r="N20" s="97"/>
      <c r="O20" s="27">
        <f>AE8</f>
        <v>25</v>
      </c>
      <c r="P20" s="28" t="s">
        <v>0</v>
      </c>
      <c r="Q20" s="29">
        <f>AG8</f>
        <v>24</v>
      </c>
      <c r="R20" s="102"/>
      <c r="S20" s="104"/>
      <c r="T20" s="106"/>
      <c r="U20" s="122"/>
      <c r="V20" s="123"/>
      <c r="W20" s="124"/>
    </row>
    <row r="21" spans="2:23" ht="21.6" thickBot="1" x14ac:dyDescent="0.35">
      <c r="B21" s="90"/>
      <c r="C21" s="27">
        <f>N6</f>
        <v>25</v>
      </c>
      <c r="D21" s="28" t="s">
        <v>0</v>
      </c>
      <c r="E21" s="29">
        <f>L6</f>
        <v>18</v>
      </c>
      <c r="F21" s="27">
        <f>N11</f>
        <v>25</v>
      </c>
      <c r="G21" s="28" t="s">
        <v>0</v>
      </c>
      <c r="H21" s="29">
        <f>L11</f>
        <v>15</v>
      </c>
      <c r="I21" s="27">
        <f>N16</f>
        <v>23</v>
      </c>
      <c r="J21" s="28" t="s">
        <v>0</v>
      </c>
      <c r="K21" s="29">
        <f>L16</f>
        <v>25</v>
      </c>
      <c r="L21" s="95"/>
      <c r="M21" s="96"/>
      <c r="N21" s="97"/>
      <c r="O21" s="27">
        <f>AH8</f>
        <v>23</v>
      </c>
      <c r="P21" s="28" t="s">
        <v>0</v>
      </c>
      <c r="Q21" s="29">
        <f>AJ8</f>
        <v>25</v>
      </c>
      <c r="R21" s="102"/>
      <c r="S21" s="104"/>
      <c r="T21" s="106"/>
      <c r="U21" s="122"/>
      <c r="V21" s="123"/>
      <c r="W21" s="124"/>
    </row>
    <row r="22" spans="2:23" ht="21.6" thickBot="1" x14ac:dyDescent="0.35">
      <c r="B22" s="90"/>
      <c r="C22" s="27">
        <f>N7</f>
        <v>0</v>
      </c>
      <c r="D22" s="28" t="s">
        <v>0</v>
      </c>
      <c r="E22" s="29">
        <f>L7</f>
        <v>0</v>
      </c>
      <c r="F22" s="27">
        <f>N12</f>
        <v>0</v>
      </c>
      <c r="G22" s="28" t="s">
        <v>0</v>
      </c>
      <c r="H22" s="29">
        <f>L12</f>
        <v>0</v>
      </c>
      <c r="I22" s="27">
        <f>N17</f>
        <v>0</v>
      </c>
      <c r="J22" s="28" t="s">
        <v>0</v>
      </c>
      <c r="K22" s="29">
        <f>L17</f>
        <v>0</v>
      </c>
      <c r="L22" s="95"/>
      <c r="M22" s="96"/>
      <c r="N22" s="97"/>
      <c r="O22" s="27">
        <f>AK8</f>
        <v>0</v>
      </c>
      <c r="P22" s="28" t="s">
        <v>0</v>
      </c>
      <c r="Q22" s="29">
        <f>AM8</f>
        <v>0</v>
      </c>
      <c r="R22" s="102">
        <f>O23+I23+F23+C23</f>
        <v>192</v>
      </c>
      <c r="S22" s="104" t="s">
        <v>0</v>
      </c>
      <c r="T22" s="106">
        <f>Q23+K23+H23+E23</f>
        <v>173</v>
      </c>
      <c r="U22" s="122"/>
      <c r="V22" s="123"/>
      <c r="W22" s="124"/>
    </row>
    <row r="23" spans="2:23" ht="21.6" thickBot="1" x14ac:dyDescent="0.35">
      <c r="B23" s="91"/>
      <c r="C23" s="31">
        <f>SUM(C20:C22)</f>
        <v>50</v>
      </c>
      <c r="D23" s="32" t="s">
        <v>0</v>
      </c>
      <c r="E23" s="33">
        <f>SUM(E20:E22)</f>
        <v>35</v>
      </c>
      <c r="F23" s="31">
        <f>SUM(F20:F22)</f>
        <v>50</v>
      </c>
      <c r="G23" s="32" t="s">
        <v>0</v>
      </c>
      <c r="H23" s="33">
        <f>SUM(H20:H22)</f>
        <v>39</v>
      </c>
      <c r="I23" s="31">
        <f>SUM(I20:I22)</f>
        <v>44</v>
      </c>
      <c r="J23" s="32" t="s">
        <v>0</v>
      </c>
      <c r="K23" s="33">
        <f>SUM(K20:K22)</f>
        <v>50</v>
      </c>
      <c r="L23" s="98"/>
      <c r="M23" s="99"/>
      <c r="N23" s="100"/>
      <c r="O23" s="31">
        <f>SUM(O20:O22)</f>
        <v>48</v>
      </c>
      <c r="P23" s="32" t="s">
        <v>0</v>
      </c>
      <c r="Q23" s="33">
        <f>SUM(Q20:Q22)</f>
        <v>49</v>
      </c>
      <c r="R23" s="125"/>
      <c r="S23" s="126"/>
      <c r="T23" s="127"/>
      <c r="U23" s="122"/>
      <c r="V23" s="123"/>
      <c r="W23" s="124"/>
    </row>
    <row r="24" spans="2:23" ht="21.6" thickBot="1" x14ac:dyDescent="0.35">
      <c r="B24" s="89" t="s">
        <v>30</v>
      </c>
      <c r="C24" s="23">
        <f>Q4</f>
        <v>2</v>
      </c>
      <c r="D24" s="26" t="s">
        <v>0</v>
      </c>
      <c r="E24" s="25">
        <f>O4</f>
        <v>0</v>
      </c>
      <c r="F24" s="23">
        <f>Q9</f>
        <v>2</v>
      </c>
      <c r="G24" s="26" t="s">
        <v>0</v>
      </c>
      <c r="H24" s="25">
        <f>O9</f>
        <v>0</v>
      </c>
      <c r="I24" s="23">
        <f>Q14</f>
        <v>0</v>
      </c>
      <c r="J24" s="26" t="s">
        <v>0</v>
      </c>
      <c r="K24" s="25">
        <f>O14</f>
        <v>2</v>
      </c>
      <c r="L24" s="23">
        <f>Q19</f>
        <v>1</v>
      </c>
      <c r="M24" s="26" t="s">
        <v>0</v>
      </c>
      <c r="N24" s="25">
        <f>O19</f>
        <v>1</v>
      </c>
      <c r="O24" s="92"/>
      <c r="P24" s="93"/>
      <c r="Q24" s="94"/>
      <c r="R24" s="101">
        <f>L24+I24+F24+C24</f>
        <v>5</v>
      </c>
      <c r="S24" s="103" t="s">
        <v>0</v>
      </c>
      <c r="T24" s="105">
        <f>N24+K24+H24+E24</f>
        <v>3</v>
      </c>
      <c r="U24" s="122">
        <f>R24</f>
        <v>5</v>
      </c>
      <c r="V24" s="123">
        <f>R27/T27</f>
        <v>1.1183431952662721</v>
      </c>
      <c r="W24" s="124">
        <v>2</v>
      </c>
    </row>
    <row r="25" spans="2:23" ht="21.6" thickBot="1" x14ac:dyDescent="0.35">
      <c r="B25" s="90"/>
      <c r="C25" s="27">
        <f>Q5</f>
        <v>25</v>
      </c>
      <c r="D25" s="28" t="s">
        <v>0</v>
      </c>
      <c r="E25" s="29">
        <f>O5</f>
        <v>20</v>
      </c>
      <c r="F25" s="27">
        <f>Q10</f>
        <v>25</v>
      </c>
      <c r="G25" s="28" t="s">
        <v>0</v>
      </c>
      <c r="H25" s="29">
        <f>O10</f>
        <v>13</v>
      </c>
      <c r="I25" s="27">
        <f>Q15</f>
        <v>24</v>
      </c>
      <c r="J25" s="28" t="s">
        <v>0</v>
      </c>
      <c r="K25" s="29">
        <f>O15</f>
        <v>25</v>
      </c>
      <c r="L25" s="27">
        <f>Q20</f>
        <v>24</v>
      </c>
      <c r="M25" s="28" t="s">
        <v>0</v>
      </c>
      <c r="N25" s="29">
        <f>O20</f>
        <v>25</v>
      </c>
      <c r="O25" s="95"/>
      <c r="P25" s="96"/>
      <c r="Q25" s="97"/>
      <c r="R25" s="102"/>
      <c r="S25" s="104"/>
      <c r="T25" s="106"/>
      <c r="U25" s="122"/>
      <c r="V25" s="123"/>
      <c r="W25" s="124"/>
    </row>
    <row r="26" spans="2:23" ht="21.6" thickBot="1" x14ac:dyDescent="0.35">
      <c r="B26" s="90"/>
      <c r="C26" s="27">
        <f>Q6</f>
        <v>25</v>
      </c>
      <c r="D26" s="28" t="s">
        <v>0</v>
      </c>
      <c r="E26" s="29">
        <f>O6</f>
        <v>16</v>
      </c>
      <c r="F26" s="27">
        <f>Q11</f>
        <v>25</v>
      </c>
      <c r="G26" s="28" t="s">
        <v>0</v>
      </c>
      <c r="H26" s="29">
        <f>O11</f>
        <v>22</v>
      </c>
      <c r="I26" s="27">
        <f>Q16</f>
        <v>16</v>
      </c>
      <c r="J26" s="28" t="s">
        <v>0</v>
      </c>
      <c r="K26" s="29">
        <f>O16</f>
        <v>25</v>
      </c>
      <c r="L26" s="27">
        <f>Q21</f>
        <v>25</v>
      </c>
      <c r="M26" s="28" t="s">
        <v>0</v>
      </c>
      <c r="N26" s="29">
        <f>O21</f>
        <v>23</v>
      </c>
      <c r="O26" s="95"/>
      <c r="P26" s="96"/>
      <c r="Q26" s="97"/>
      <c r="R26" s="102"/>
      <c r="S26" s="104"/>
      <c r="T26" s="106"/>
      <c r="U26" s="122"/>
      <c r="V26" s="123"/>
      <c r="W26" s="124"/>
    </row>
    <row r="27" spans="2:23" ht="21.6" thickBot="1" x14ac:dyDescent="0.35">
      <c r="B27" s="90"/>
      <c r="C27" s="27">
        <f>Q7</f>
        <v>0</v>
      </c>
      <c r="D27" s="28" t="s">
        <v>0</v>
      </c>
      <c r="E27" s="29">
        <f>O7</f>
        <v>0</v>
      </c>
      <c r="F27" s="27">
        <f>Q12</f>
        <v>0</v>
      </c>
      <c r="G27" s="28" t="s">
        <v>0</v>
      </c>
      <c r="H27" s="29">
        <f>O12</f>
        <v>0</v>
      </c>
      <c r="I27" s="27">
        <f>Q17</f>
        <v>0</v>
      </c>
      <c r="J27" s="28" t="s">
        <v>0</v>
      </c>
      <c r="K27" s="29">
        <f>O17</f>
        <v>0</v>
      </c>
      <c r="L27" s="27">
        <f>Q22</f>
        <v>0</v>
      </c>
      <c r="M27" s="28" t="s">
        <v>0</v>
      </c>
      <c r="N27" s="29">
        <f>O22</f>
        <v>0</v>
      </c>
      <c r="O27" s="95"/>
      <c r="P27" s="96"/>
      <c r="Q27" s="97"/>
      <c r="R27" s="102">
        <f>L28+I28+F28+C28</f>
        <v>189</v>
      </c>
      <c r="S27" s="104" t="s">
        <v>0</v>
      </c>
      <c r="T27" s="106">
        <f>N28+K28+H28+E28</f>
        <v>169</v>
      </c>
      <c r="U27" s="122"/>
      <c r="V27" s="123"/>
      <c r="W27" s="124"/>
    </row>
    <row r="28" spans="2:23" ht="21.6" thickBot="1" x14ac:dyDescent="0.35">
      <c r="B28" s="91"/>
      <c r="C28" s="31">
        <f>SUM(C25:C27)</f>
        <v>50</v>
      </c>
      <c r="D28" s="32" t="s">
        <v>0</v>
      </c>
      <c r="E28" s="33">
        <f>SUM(E25:E27)</f>
        <v>36</v>
      </c>
      <c r="F28" s="31">
        <f>SUM(F25:F27)</f>
        <v>50</v>
      </c>
      <c r="G28" s="32" t="s">
        <v>0</v>
      </c>
      <c r="H28" s="33">
        <f>SUM(H25:H27)</f>
        <v>35</v>
      </c>
      <c r="I28" s="31">
        <f>SUM(I25:I27)</f>
        <v>40</v>
      </c>
      <c r="J28" s="32" t="s">
        <v>0</v>
      </c>
      <c r="K28" s="33">
        <f>SUM(K25:K27)</f>
        <v>50</v>
      </c>
      <c r="L28" s="31">
        <f>SUM(L25:L27)</f>
        <v>49</v>
      </c>
      <c r="M28" s="32" t="s">
        <v>0</v>
      </c>
      <c r="N28" s="33">
        <f>SUM(N25:N27)</f>
        <v>48</v>
      </c>
      <c r="O28" s="98"/>
      <c r="P28" s="99"/>
      <c r="Q28" s="100"/>
      <c r="R28" s="125"/>
      <c r="S28" s="126"/>
      <c r="T28" s="127"/>
      <c r="U28" s="122"/>
      <c r="V28" s="123"/>
      <c r="W28" s="124"/>
    </row>
  </sheetData>
  <mergeCells count="72">
    <mergeCell ref="U24:U28"/>
    <mergeCell ref="V24:V28"/>
    <mergeCell ref="W24:W28"/>
    <mergeCell ref="R27:R28"/>
    <mergeCell ref="S27:S28"/>
    <mergeCell ref="T27:T28"/>
    <mergeCell ref="V19:V23"/>
    <mergeCell ref="W19:W23"/>
    <mergeCell ref="R22:R23"/>
    <mergeCell ref="S22:S23"/>
    <mergeCell ref="T22:T23"/>
    <mergeCell ref="U19:U23"/>
    <mergeCell ref="B24:B28"/>
    <mergeCell ref="O24:Q28"/>
    <mergeCell ref="R24:R26"/>
    <mergeCell ref="S24:S26"/>
    <mergeCell ref="T24:T26"/>
    <mergeCell ref="B19:B23"/>
    <mergeCell ref="L19:N23"/>
    <mergeCell ref="R19:R21"/>
    <mergeCell ref="S19:S21"/>
    <mergeCell ref="T19:T21"/>
    <mergeCell ref="U14:U18"/>
    <mergeCell ref="V14:V18"/>
    <mergeCell ref="W14:W18"/>
    <mergeCell ref="R17:R18"/>
    <mergeCell ref="S17:S18"/>
    <mergeCell ref="T17:T18"/>
    <mergeCell ref="V9:V13"/>
    <mergeCell ref="W9:W13"/>
    <mergeCell ref="R12:R13"/>
    <mergeCell ref="S12:S13"/>
    <mergeCell ref="T12:T13"/>
    <mergeCell ref="U9:U13"/>
    <mergeCell ref="B14:B18"/>
    <mergeCell ref="I14:K18"/>
    <mergeCell ref="R14:R16"/>
    <mergeCell ref="S14:S16"/>
    <mergeCell ref="T14:T16"/>
    <mergeCell ref="B9:B13"/>
    <mergeCell ref="F9:H13"/>
    <mergeCell ref="R9:R11"/>
    <mergeCell ref="S9:S11"/>
    <mergeCell ref="T9:T11"/>
    <mergeCell ref="U4:U8"/>
    <mergeCell ref="V4:V8"/>
    <mergeCell ref="W4:W8"/>
    <mergeCell ref="R7:R8"/>
    <mergeCell ref="S7:S8"/>
    <mergeCell ref="T7:T8"/>
    <mergeCell ref="R2:T2"/>
    <mergeCell ref="U2:U3"/>
    <mergeCell ref="V2:V3"/>
    <mergeCell ref="W2:W3"/>
    <mergeCell ref="Y3:AA3"/>
    <mergeCell ref="AE3:AG3"/>
    <mergeCell ref="AH3:AJ3"/>
    <mergeCell ref="AK3:AM3"/>
    <mergeCell ref="AN3:AP3"/>
    <mergeCell ref="R3:T3"/>
    <mergeCell ref="AB3:AD3"/>
    <mergeCell ref="B4:B8"/>
    <mergeCell ref="C4:E8"/>
    <mergeCell ref="R4:R6"/>
    <mergeCell ref="S4:S6"/>
    <mergeCell ref="T4:T6"/>
    <mergeCell ref="O2:Q3"/>
    <mergeCell ref="B2:B3"/>
    <mergeCell ref="C2:E3"/>
    <mergeCell ref="F2:H3"/>
    <mergeCell ref="I2:K3"/>
    <mergeCell ref="L2:N3"/>
  </mergeCells>
  <phoneticPr fontId="5" type="noConversion"/>
  <pageMargins left="0.7" right="0.7" top="0.78740157499999996" bottom="0.78740157499999996" header="0.3" footer="0.3"/>
  <pageSetup paperSize="9" scale="67" fitToHeight="0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28"/>
  <sheetViews>
    <sheetView view="pageBreakPreview" topLeftCell="A4" zoomScale="70" zoomScaleNormal="100" zoomScaleSheetLayoutView="70" workbookViewId="0">
      <selection activeCell="B2" sqref="B2:W28"/>
    </sheetView>
  </sheetViews>
  <sheetFormatPr defaultRowHeight="14.4" x14ac:dyDescent="0.3"/>
  <cols>
    <col min="1" max="1" width="2.44140625" customWidth="1"/>
    <col min="2" max="2" width="21.109375" customWidth="1"/>
    <col min="3" max="3" width="7.77734375" customWidth="1"/>
    <col min="4" max="4" width="2.77734375" customWidth="1"/>
    <col min="5" max="6" width="7.77734375" customWidth="1"/>
    <col min="7" max="7" width="2.77734375" customWidth="1"/>
    <col min="8" max="9" width="7.77734375" customWidth="1"/>
    <col min="10" max="10" width="2.77734375" customWidth="1"/>
    <col min="11" max="12" width="7.77734375" customWidth="1"/>
    <col min="13" max="13" width="2.77734375" customWidth="1"/>
    <col min="14" max="15" width="7.77734375" customWidth="1"/>
    <col min="16" max="16" width="2.77734375" customWidth="1"/>
    <col min="17" max="18" width="7.77734375" customWidth="1"/>
    <col min="19" max="19" width="2.77734375" customWidth="1"/>
    <col min="20" max="20" width="7.77734375" customWidth="1"/>
    <col min="21" max="21" width="13.21875" customWidth="1"/>
    <col min="22" max="22" width="28.21875" bestFit="1" customWidth="1"/>
    <col min="23" max="23" width="14.88671875" customWidth="1"/>
    <col min="25" max="25" width="45.88671875" customWidth="1"/>
    <col min="26" max="26" width="2.44140625" customWidth="1"/>
    <col min="27" max="27" width="46.109375" customWidth="1"/>
    <col min="28" max="28" width="7.77734375" customWidth="1"/>
    <col min="29" max="29" width="2.44140625" customWidth="1"/>
    <col min="30" max="31" width="7.77734375" customWidth="1"/>
    <col min="32" max="32" width="2.44140625" customWidth="1"/>
    <col min="33" max="34" width="7.77734375" customWidth="1"/>
    <col min="35" max="35" width="2.44140625" customWidth="1"/>
    <col min="36" max="37" width="7.77734375" customWidth="1"/>
    <col min="38" max="38" width="2.44140625" customWidth="1"/>
    <col min="39" max="40" width="7.77734375" customWidth="1"/>
    <col min="41" max="41" width="2.44140625" customWidth="1"/>
    <col min="42" max="42" width="7.77734375" customWidth="1"/>
  </cols>
  <sheetData>
    <row r="1" spans="2:43" ht="15" thickBot="1" x14ac:dyDescent="0.35"/>
    <row r="2" spans="2:43" ht="26.4" thickBot="1" x14ac:dyDescent="0.35">
      <c r="B2" s="85" t="s">
        <v>11</v>
      </c>
      <c r="C2" s="87" t="str">
        <f>B4</f>
        <v>Šenovský kartel, exl. Jun+muži</v>
      </c>
      <c r="D2" s="83"/>
      <c r="E2" s="83"/>
      <c r="F2" s="83" t="str">
        <f>B9</f>
        <v>SVK Nový Jičín, 2. liga, muži</v>
      </c>
      <c r="G2" s="83"/>
      <c r="H2" s="83"/>
      <c r="I2" s="83" t="str">
        <f>B14</f>
        <v>VK Ostrava, exl. Kadeti</v>
      </c>
      <c r="J2" s="83"/>
      <c r="K2" s="83"/>
      <c r="L2" s="83" t="str">
        <f>B19</f>
        <v>Raškovice A</v>
      </c>
      <c r="M2" s="83"/>
      <c r="N2" s="83"/>
      <c r="O2" s="83" t="str">
        <f>B24</f>
        <v>SK Metylovice</v>
      </c>
      <c r="P2" s="83"/>
      <c r="Q2" s="83"/>
      <c r="R2" s="114" t="s">
        <v>1</v>
      </c>
      <c r="S2" s="83"/>
      <c r="T2" s="115"/>
      <c r="U2" s="116" t="s">
        <v>3</v>
      </c>
      <c r="V2" s="118" t="s">
        <v>4</v>
      </c>
      <c r="W2" s="118" t="s">
        <v>5</v>
      </c>
    </row>
    <row r="3" spans="2:43" ht="60" customHeight="1" thickBot="1" x14ac:dyDescent="0.35">
      <c r="B3" s="86"/>
      <c r="C3" s="88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11" t="s">
        <v>2</v>
      </c>
      <c r="S3" s="112"/>
      <c r="T3" s="113"/>
      <c r="U3" s="117"/>
      <c r="V3" s="118"/>
      <c r="W3" s="118"/>
      <c r="Y3" s="119" t="s">
        <v>43</v>
      </c>
      <c r="Z3" s="120"/>
      <c r="AA3" s="121"/>
      <c r="AB3" s="107" t="s">
        <v>1</v>
      </c>
      <c r="AC3" s="108"/>
      <c r="AD3" s="109"/>
      <c r="AE3" s="107" t="s">
        <v>7</v>
      </c>
      <c r="AF3" s="108"/>
      <c r="AG3" s="109"/>
      <c r="AH3" s="107" t="s">
        <v>8</v>
      </c>
      <c r="AI3" s="108"/>
      <c r="AJ3" s="109"/>
      <c r="AK3" s="107" t="s">
        <v>9</v>
      </c>
      <c r="AL3" s="108"/>
      <c r="AM3" s="109"/>
      <c r="AN3" s="110" t="s">
        <v>2</v>
      </c>
      <c r="AO3" s="108"/>
      <c r="AP3" s="109"/>
    </row>
    <row r="4" spans="2:43" ht="30" customHeight="1" thickBot="1" x14ac:dyDescent="0.35">
      <c r="B4" s="89" t="s">
        <v>33</v>
      </c>
      <c r="C4" s="136"/>
      <c r="D4" s="137"/>
      <c r="E4" s="138"/>
      <c r="F4" s="35">
        <f>AB6</f>
        <v>1</v>
      </c>
      <c r="G4" s="36" t="s">
        <v>0</v>
      </c>
      <c r="H4" s="37">
        <f>AD6</f>
        <v>1</v>
      </c>
      <c r="I4" s="35">
        <f>AD9</f>
        <v>2</v>
      </c>
      <c r="J4" s="36" t="s">
        <v>0</v>
      </c>
      <c r="K4" s="37">
        <f>AB9</f>
        <v>0</v>
      </c>
      <c r="L4" s="35">
        <f>AB11</f>
        <v>2</v>
      </c>
      <c r="M4" s="38" t="s">
        <v>0</v>
      </c>
      <c r="N4" s="37">
        <f>AD11</f>
        <v>0</v>
      </c>
      <c r="O4" s="35">
        <f>AD12</f>
        <v>2</v>
      </c>
      <c r="P4" s="38" t="s">
        <v>0</v>
      </c>
      <c r="Q4" s="37">
        <f>AB12</f>
        <v>0</v>
      </c>
      <c r="R4" s="145">
        <f>F4+I4+L4+O4</f>
        <v>7</v>
      </c>
      <c r="S4" s="146" t="s">
        <v>0</v>
      </c>
      <c r="T4" s="147">
        <f>H4+K4+N4+Q4</f>
        <v>1</v>
      </c>
      <c r="U4" s="128">
        <f>R4</f>
        <v>7</v>
      </c>
      <c r="V4" s="129">
        <f>R7/T7</f>
        <v>1.321917808219178</v>
      </c>
      <c r="W4" s="124">
        <v>1</v>
      </c>
      <c r="X4" s="73">
        <v>0.39583333333333331</v>
      </c>
      <c r="Y4" s="4" t="str">
        <f>B9</f>
        <v>SVK Nový Jičín, 2. liga, muži</v>
      </c>
      <c r="Z4" s="20" t="s">
        <v>6</v>
      </c>
      <c r="AA4" s="5" t="str">
        <f>B24</f>
        <v>SK Metylovice</v>
      </c>
      <c r="AB4" s="6">
        <v>2</v>
      </c>
      <c r="AC4" s="7" t="s">
        <v>0</v>
      </c>
      <c r="AD4" s="8">
        <v>0</v>
      </c>
      <c r="AE4" s="6">
        <v>25</v>
      </c>
      <c r="AF4" s="7" t="s">
        <v>0</v>
      </c>
      <c r="AG4" s="8">
        <v>16</v>
      </c>
      <c r="AH4" s="6">
        <v>25</v>
      </c>
      <c r="AI4" s="7" t="s">
        <v>0</v>
      </c>
      <c r="AJ4" s="8">
        <v>23</v>
      </c>
      <c r="AK4" s="47"/>
      <c r="AL4" s="48" t="s">
        <v>0</v>
      </c>
      <c r="AM4" s="49"/>
      <c r="AN4" s="50">
        <f>AE4+AH4+AK4</f>
        <v>50</v>
      </c>
      <c r="AO4" s="48" t="s">
        <v>0</v>
      </c>
      <c r="AP4" s="49">
        <f>AG4+AJ4+AM4</f>
        <v>39</v>
      </c>
      <c r="AQ4" t="s">
        <v>45</v>
      </c>
    </row>
    <row r="5" spans="2:43" ht="30" customHeight="1" thickBot="1" x14ac:dyDescent="0.35">
      <c r="B5" s="90"/>
      <c r="C5" s="139"/>
      <c r="D5" s="140"/>
      <c r="E5" s="141"/>
      <c r="F5" s="39">
        <f>AE6</f>
        <v>25</v>
      </c>
      <c r="G5" s="40" t="s">
        <v>0</v>
      </c>
      <c r="H5" s="41">
        <f>AG6</f>
        <v>17</v>
      </c>
      <c r="I5" s="39">
        <f>AG9</f>
        <v>25</v>
      </c>
      <c r="J5" s="42" t="s">
        <v>0</v>
      </c>
      <c r="K5" s="41">
        <f>AE9</f>
        <v>17</v>
      </c>
      <c r="L5" s="39">
        <f>AE11</f>
        <v>25</v>
      </c>
      <c r="M5" s="40" t="s">
        <v>0</v>
      </c>
      <c r="N5" s="41">
        <f>AG11</f>
        <v>15</v>
      </c>
      <c r="O5" s="39">
        <f>AG12</f>
        <v>25</v>
      </c>
      <c r="P5" s="40" t="s">
        <v>0</v>
      </c>
      <c r="Q5" s="41">
        <f>AE12</f>
        <v>16</v>
      </c>
      <c r="R5" s="130"/>
      <c r="S5" s="132"/>
      <c r="T5" s="134"/>
      <c r="U5" s="128"/>
      <c r="V5" s="129"/>
      <c r="W5" s="124"/>
      <c r="X5" s="73">
        <v>0.42708333333333331</v>
      </c>
      <c r="Y5" s="9" t="str">
        <f>B14</f>
        <v>VK Ostrava, exl. Kadeti</v>
      </c>
      <c r="Z5" s="21" t="s">
        <v>6</v>
      </c>
      <c r="AA5" s="10" t="str">
        <f>B19</f>
        <v>Raškovice A</v>
      </c>
      <c r="AB5" s="11">
        <v>0</v>
      </c>
      <c r="AC5" s="12" t="s">
        <v>0</v>
      </c>
      <c r="AD5" s="13">
        <v>2</v>
      </c>
      <c r="AE5" s="11">
        <v>17</v>
      </c>
      <c r="AF5" s="12" t="s">
        <v>0</v>
      </c>
      <c r="AG5" s="13">
        <v>25</v>
      </c>
      <c r="AH5" s="11">
        <v>17</v>
      </c>
      <c r="AI5" s="12" t="s">
        <v>0</v>
      </c>
      <c r="AJ5" s="13">
        <v>25</v>
      </c>
      <c r="AK5" s="51"/>
      <c r="AL5" s="52" t="s">
        <v>0</v>
      </c>
      <c r="AM5" s="53"/>
      <c r="AN5" s="50">
        <f t="shared" ref="AN5:AN13" si="0">AE5+AH5+AK5</f>
        <v>34</v>
      </c>
      <c r="AO5" s="52" t="s">
        <v>0</v>
      </c>
      <c r="AP5" s="49">
        <f t="shared" ref="AP5:AP13" si="1">AG5+AJ5+AM5</f>
        <v>50</v>
      </c>
      <c r="AQ5" t="s">
        <v>46</v>
      </c>
    </row>
    <row r="6" spans="2:43" ht="30" customHeight="1" thickBot="1" x14ac:dyDescent="0.35">
      <c r="B6" s="90"/>
      <c r="C6" s="139"/>
      <c r="D6" s="140"/>
      <c r="E6" s="141"/>
      <c r="F6" s="39">
        <f>AH6</f>
        <v>18</v>
      </c>
      <c r="G6" s="40" t="s">
        <v>0</v>
      </c>
      <c r="H6" s="41">
        <f>AJ6</f>
        <v>25</v>
      </c>
      <c r="I6" s="39">
        <f>AJ9</f>
        <v>25</v>
      </c>
      <c r="J6" s="42" t="s">
        <v>0</v>
      </c>
      <c r="K6" s="41">
        <f>AH9</f>
        <v>24</v>
      </c>
      <c r="L6" s="39">
        <f>AH11</f>
        <v>25</v>
      </c>
      <c r="M6" s="40" t="s">
        <v>0</v>
      </c>
      <c r="N6" s="41">
        <f>AJ11</f>
        <v>17</v>
      </c>
      <c r="O6" s="39">
        <f>AJ12</f>
        <v>25</v>
      </c>
      <c r="P6" s="40" t="s">
        <v>0</v>
      </c>
      <c r="Q6" s="41">
        <f>AH12</f>
        <v>15</v>
      </c>
      <c r="R6" s="130"/>
      <c r="S6" s="132"/>
      <c r="T6" s="134"/>
      <c r="U6" s="128"/>
      <c r="V6" s="129"/>
      <c r="W6" s="124"/>
      <c r="X6" s="73">
        <v>0.4513888888888889</v>
      </c>
      <c r="Y6" s="9" t="str">
        <f>B4</f>
        <v>Šenovský kartel, exl. Jun+muži</v>
      </c>
      <c r="Z6" s="21" t="s">
        <v>6</v>
      </c>
      <c r="AA6" s="10" t="str">
        <f>B9</f>
        <v>SVK Nový Jičín, 2. liga, muži</v>
      </c>
      <c r="AB6" s="11">
        <v>1</v>
      </c>
      <c r="AC6" s="12" t="s">
        <v>0</v>
      </c>
      <c r="AD6" s="13">
        <v>1</v>
      </c>
      <c r="AE6" s="11">
        <v>25</v>
      </c>
      <c r="AF6" s="12" t="s">
        <v>0</v>
      </c>
      <c r="AG6" s="13">
        <v>17</v>
      </c>
      <c r="AH6" s="11">
        <v>18</v>
      </c>
      <c r="AI6" s="12" t="s">
        <v>0</v>
      </c>
      <c r="AJ6" s="13">
        <v>25</v>
      </c>
      <c r="AK6" s="51"/>
      <c r="AL6" s="52" t="s">
        <v>0</v>
      </c>
      <c r="AM6" s="53"/>
      <c r="AN6" s="50">
        <f t="shared" si="0"/>
        <v>43</v>
      </c>
      <c r="AO6" s="52" t="s">
        <v>0</v>
      </c>
      <c r="AP6" s="49">
        <f t="shared" si="1"/>
        <v>42</v>
      </c>
      <c r="AQ6" t="s">
        <v>44</v>
      </c>
    </row>
    <row r="7" spans="2:43" ht="30" customHeight="1" thickBot="1" x14ac:dyDescent="0.35">
      <c r="B7" s="90"/>
      <c r="C7" s="139"/>
      <c r="D7" s="140"/>
      <c r="E7" s="141"/>
      <c r="F7" s="39">
        <f>AK6</f>
        <v>0</v>
      </c>
      <c r="G7" s="40" t="s">
        <v>0</v>
      </c>
      <c r="H7" s="41">
        <f>AM6</f>
        <v>0</v>
      </c>
      <c r="I7" s="39">
        <f>AM9</f>
        <v>0</v>
      </c>
      <c r="J7" s="42" t="s">
        <v>0</v>
      </c>
      <c r="K7" s="41">
        <f>AK9</f>
        <v>0</v>
      </c>
      <c r="L7" s="39">
        <f>AK11</f>
        <v>0</v>
      </c>
      <c r="M7" s="40" t="s">
        <v>0</v>
      </c>
      <c r="N7" s="41">
        <f>AM11</f>
        <v>0</v>
      </c>
      <c r="O7" s="39">
        <f>AM12</f>
        <v>0</v>
      </c>
      <c r="P7" s="40" t="s">
        <v>0</v>
      </c>
      <c r="Q7" s="41">
        <f>AK12</f>
        <v>0</v>
      </c>
      <c r="R7" s="130">
        <f>F8+I8+L8+O8</f>
        <v>193</v>
      </c>
      <c r="S7" s="132" t="s">
        <v>0</v>
      </c>
      <c r="T7" s="134">
        <f>H8+K8+N8+Q8</f>
        <v>146</v>
      </c>
      <c r="U7" s="128"/>
      <c r="V7" s="129"/>
      <c r="W7" s="124"/>
      <c r="X7" s="73">
        <v>0.47916666666666669</v>
      </c>
      <c r="Y7" s="9" t="str">
        <f>B24</f>
        <v>SK Metylovice</v>
      </c>
      <c r="Z7" s="21" t="s">
        <v>6</v>
      </c>
      <c r="AA7" s="10" t="str">
        <f>B14</f>
        <v>VK Ostrava, exl. Kadeti</v>
      </c>
      <c r="AB7" s="11">
        <v>0</v>
      </c>
      <c r="AC7" s="12" t="s">
        <v>0</v>
      </c>
      <c r="AD7" s="13">
        <v>2</v>
      </c>
      <c r="AE7" s="11">
        <v>18</v>
      </c>
      <c r="AF7" s="12" t="s">
        <v>0</v>
      </c>
      <c r="AG7" s="13">
        <v>25</v>
      </c>
      <c r="AH7" s="11">
        <v>20</v>
      </c>
      <c r="AI7" s="12" t="s">
        <v>0</v>
      </c>
      <c r="AJ7" s="13">
        <v>25</v>
      </c>
      <c r="AK7" s="51"/>
      <c r="AL7" s="52" t="s">
        <v>0</v>
      </c>
      <c r="AM7" s="53"/>
      <c r="AN7" s="50">
        <f t="shared" si="0"/>
        <v>38</v>
      </c>
      <c r="AO7" s="52" t="s">
        <v>0</v>
      </c>
      <c r="AP7" s="49">
        <f t="shared" si="1"/>
        <v>50</v>
      </c>
      <c r="AQ7" t="s">
        <v>46</v>
      </c>
    </row>
    <row r="8" spans="2:43" ht="30" customHeight="1" thickBot="1" x14ac:dyDescent="0.35">
      <c r="B8" s="91"/>
      <c r="C8" s="142"/>
      <c r="D8" s="143"/>
      <c r="E8" s="144"/>
      <c r="F8" s="43">
        <f>SUM(F5:F7)</f>
        <v>43</v>
      </c>
      <c r="G8" s="44" t="s">
        <v>0</v>
      </c>
      <c r="H8" s="45">
        <f>SUM(H5:H7)</f>
        <v>42</v>
      </c>
      <c r="I8" s="43">
        <f>SUM(I5:I7)</f>
        <v>50</v>
      </c>
      <c r="J8" s="44" t="s">
        <v>0</v>
      </c>
      <c r="K8" s="45">
        <f>SUM(K5:K7)</f>
        <v>41</v>
      </c>
      <c r="L8" s="43">
        <f>SUM(L5:L7)</f>
        <v>50</v>
      </c>
      <c r="M8" s="44" t="s">
        <v>0</v>
      </c>
      <c r="N8" s="45">
        <f>SUM(N5:N7)</f>
        <v>32</v>
      </c>
      <c r="O8" s="43">
        <f>SUM(O5:O7)</f>
        <v>50</v>
      </c>
      <c r="P8" s="44" t="s">
        <v>0</v>
      </c>
      <c r="Q8" s="45">
        <f>SUM(Q5:Q7)</f>
        <v>31</v>
      </c>
      <c r="R8" s="131"/>
      <c r="S8" s="133"/>
      <c r="T8" s="135"/>
      <c r="U8" s="128"/>
      <c r="V8" s="129"/>
      <c r="W8" s="124"/>
      <c r="X8" s="73">
        <v>0.51041666666666663</v>
      </c>
      <c r="Y8" s="9" t="str">
        <f>B19</f>
        <v>Raškovice A</v>
      </c>
      <c r="Z8" s="21" t="s">
        <v>6</v>
      </c>
      <c r="AA8" s="10" t="str">
        <f>B24</f>
        <v>SK Metylovice</v>
      </c>
      <c r="AB8" s="11">
        <v>1</v>
      </c>
      <c r="AC8" s="12" t="s">
        <v>0</v>
      </c>
      <c r="AD8" s="13">
        <v>1</v>
      </c>
      <c r="AE8" s="11">
        <v>21</v>
      </c>
      <c r="AF8" s="12" t="s">
        <v>0</v>
      </c>
      <c r="AG8" s="13">
        <v>25</v>
      </c>
      <c r="AH8" s="11">
        <v>25</v>
      </c>
      <c r="AI8" s="12" t="s">
        <v>0</v>
      </c>
      <c r="AJ8" s="13">
        <v>22</v>
      </c>
      <c r="AK8" s="51"/>
      <c r="AL8" s="52" t="s">
        <v>0</v>
      </c>
      <c r="AM8" s="53"/>
      <c r="AN8" s="50">
        <f t="shared" si="0"/>
        <v>46</v>
      </c>
      <c r="AO8" s="52" t="s">
        <v>0</v>
      </c>
      <c r="AP8" s="49">
        <f t="shared" si="1"/>
        <v>47</v>
      </c>
      <c r="AQ8" t="s">
        <v>44</v>
      </c>
    </row>
    <row r="9" spans="2:43" ht="30" customHeight="1" thickBot="1" x14ac:dyDescent="0.35">
      <c r="B9" s="89" t="s">
        <v>28</v>
      </c>
      <c r="C9" s="35">
        <f>H4</f>
        <v>1</v>
      </c>
      <c r="D9" s="38" t="s">
        <v>0</v>
      </c>
      <c r="E9" s="37">
        <f>F4</f>
        <v>1</v>
      </c>
      <c r="F9" s="136"/>
      <c r="G9" s="137"/>
      <c r="H9" s="138"/>
      <c r="I9" s="35">
        <f>AB10</f>
        <v>1</v>
      </c>
      <c r="J9" s="36" t="s">
        <v>0</v>
      </c>
      <c r="K9" s="37">
        <f>AD10</f>
        <v>1</v>
      </c>
      <c r="L9" s="35">
        <f>AD13</f>
        <v>2</v>
      </c>
      <c r="M9" s="38" t="s">
        <v>0</v>
      </c>
      <c r="N9" s="37">
        <f>AB13</f>
        <v>0</v>
      </c>
      <c r="O9" s="35">
        <f>AB4</f>
        <v>2</v>
      </c>
      <c r="P9" s="38" t="s">
        <v>0</v>
      </c>
      <c r="Q9" s="37">
        <f>AD4</f>
        <v>0</v>
      </c>
      <c r="R9" s="145">
        <f>O9+L9+I9+C9</f>
        <v>6</v>
      </c>
      <c r="S9" s="146" t="s">
        <v>0</v>
      </c>
      <c r="T9" s="147">
        <f>Q9+N9+K9+E9</f>
        <v>2</v>
      </c>
      <c r="U9" s="128">
        <f>R9</f>
        <v>6</v>
      </c>
      <c r="V9" s="129">
        <f>R12/T12</f>
        <v>1.1499999999999999</v>
      </c>
      <c r="W9" s="124">
        <v>2</v>
      </c>
      <c r="X9" s="74" t="s">
        <v>50</v>
      </c>
      <c r="Y9" s="9" t="str">
        <f>B14</f>
        <v>VK Ostrava, exl. Kadeti</v>
      </c>
      <c r="Z9" s="21" t="s">
        <v>6</v>
      </c>
      <c r="AA9" s="10" t="str">
        <f>B4</f>
        <v>Šenovský kartel, exl. Jun+muži</v>
      </c>
      <c r="AB9" s="11">
        <v>0</v>
      </c>
      <c r="AC9" s="12" t="s">
        <v>0</v>
      </c>
      <c r="AD9" s="13">
        <v>2</v>
      </c>
      <c r="AE9" s="11">
        <v>17</v>
      </c>
      <c r="AF9" s="12" t="s">
        <v>0</v>
      </c>
      <c r="AG9" s="13">
        <v>25</v>
      </c>
      <c r="AH9" s="11">
        <v>24</v>
      </c>
      <c r="AI9" s="12" t="s">
        <v>0</v>
      </c>
      <c r="AJ9" s="13">
        <v>25</v>
      </c>
      <c r="AK9" s="51"/>
      <c r="AL9" s="52" t="s">
        <v>0</v>
      </c>
      <c r="AM9" s="53"/>
      <c r="AN9" s="50">
        <f t="shared" si="0"/>
        <v>41</v>
      </c>
      <c r="AO9" s="52" t="s">
        <v>0</v>
      </c>
      <c r="AP9" s="49">
        <f t="shared" si="1"/>
        <v>50</v>
      </c>
      <c r="AQ9" t="s">
        <v>45</v>
      </c>
    </row>
    <row r="10" spans="2:43" ht="30" customHeight="1" thickBot="1" x14ac:dyDescent="0.35">
      <c r="B10" s="90"/>
      <c r="C10" s="39">
        <f>H5</f>
        <v>17</v>
      </c>
      <c r="D10" s="40" t="s">
        <v>0</v>
      </c>
      <c r="E10" s="41">
        <f>F5</f>
        <v>25</v>
      </c>
      <c r="F10" s="139"/>
      <c r="G10" s="140"/>
      <c r="H10" s="141"/>
      <c r="I10" s="39">
        <f>AE10</f>
        <v>25</v>
      </c>
      <c r="J10" s="42" t="s">
        <v>0</v>
      </c>
      <c r="K10" s="41">
        <f>AG10</f>
        <v>19</v>
      </c>
      <c r="L10" s="39">
        <f>AG13</f>
        <v>25</v>
      </c>
      <c r="M10" s="40" t="s">
        <v>0</v>
      </c>
      <c r="N10" s="41">
        <f>AE13</f>
        <v>13</v>
      </c>
      <c r="O10" s="39">
        <f>AE4</f>
        <v>25</v>
      </c>
      <c r="P10" s="40" t="s">
        <v>0</v>
      </c>
      <c r="Q10" s="41">
        <f>AG4</f>
        <v>16</v>
      </c>
      <c r="R10" s="130"/>
      <c r="S10" s="132"/>
      <c r="T10" s="134"/>
      <c r="U10" s="128"/>
      <c r="V10" s="129"/>
      <c r="W10" s="124"/>
      <c r="X10" s="73">
        <v>0.57291666666666663</v>
      </c>
      <c r="Y10" s="9" t="str">
        <f>B9</f>
        <v>SVK Nový Jičín, 2. liga, muži</v>
      </c>
      <c r="Z10" s="21" t="s">
        <v>6</v>
      </c>
      <c r="AA10" s="10" t="str">
        <f>B14</f>
        <v>VK Ostrava, exl. Kadeti</v>
      </c>
      <c r="AB10" s="11">
        <v>1</v>
      </c>
      <c r="AC10" s="12" t="s">
        <v>0</v>
      </c>
      <c r="AD10" s="13">
        <v>1</v>
      </c>
      <c r="AE10" s="11">
        <v>25</v>
      </c>
      <c r="AF10" s="12" t="s">
        <v>0</v>
      </c>
      <c r="AG10" s="13">
        <v>19</v>
      </c>
      <c r="AH10" s="11">
        <v>17</v>
      </c>
      <c r="AI10" s="12" t="s">
        <v>0</v>
      </c>
      <c r="AJ10" s="13">
        <v>25</v>
      </c>
      <c r="AK10" s="51"/>
      <c r="AL10" s="52" t="s">
        <v>0</v>
      </c>
      <c r="AM10" s="53"/>
      <c r="AN10" s="50">
        <f>AE10+AH10+AK10</f>
        <v>42</v>
      </c>
      <c r="AO10" s="52" t="s">
        <v>0</v>
      </c>
      <c r="AP10" s="49">
        <f t="shared" si="1"/>
        <v>44</v>
      </c>
      <c r="AQ10" t="s">
        <v>49</v>
      </c>
    </row>
    <row r="11" spans="2:43" ht="30" customHeight="1" thickBot="1" x14ac:dyDescent="0.35">
      <c r="B11" s="90"/>
      <c r="C11" s="39">
        <f>H6</f>
        <v>25</v>
      </c>
      <c r="D11" s="40" t="s">
        <v>0</v>
      </c>
      <c r="E11" s="41">
        <f>F6</f>
        <v>18</v>
      </c>
      <c r="F11" s="139"/>
      <c r="G11" s="140"/>
      <c r="H11" s="141"/>
      <c r="I11" s="39">
        <f>AH10</f>
        <v>17</v>
      </c>
      <c r="J11" s="40" t="s">
        <v>0</v>
      </c>
      <c r="K11" s="41">
        <f>AJ10</f>
        <v>25</v>
      </c>
      <c r="L11" s="39">
        <f>AJ13</f>
        <v>25</v>
      </c>
      <c r="M11" s="40" t="s">
        <v>0</v>
      </c>
      <c r="N11" s="41">
        <f>AH13</f>
        <v>21</v>
      </c>
      <c r="O11" s="39">
        <f>AH4</f>
        <v>25</v>
      </c>
      <c r="P11" s="40" t="s">
        <v>0</v>
      </c>
      <c r="Q11" s="41">
        <f>AJ4</f>
        <v>23</v>
      </c>
      <c r="R11" s="130"/>
      <c r="S11" s="132"/>
      <c r="T11" s="134"/>
      <c r="U11" s="128"/>
      <c r="V11" s="129"/>
      <c r="W11" s="124"/>
      <c r="X11" s="73">
        <v>0.60416666666666663</v>
      </c>
      <c r="Y11" s="9" t="str">
        <f>B4</f>
        <v>Šenovský kartel, exl. Jun+muži</v>
      </c>
      <c r="Z11" s="21" t="s">
        <v>6</v>
      </c>
      <c r="AA11" s="10" t="str">
        <f>B19</f>
        <v>Raškovice A</v>
      </c>
      <c r="AB11" s="11">
        <v>2</v>
      </c>
      <c r="AC11" s="12" t="s">
        <v>0</v>
      </c>
      <c r="AD11" s="13">
        <v>0</v>
      </c>
      <c r="AE11" s="11">
        <v>25</v>
      </c>
      <c r="AF11" s="12" t="s">
        <v>0</v>
      </c>
      <c r="AG11" s="13">
        <v>15</v>
      </c>
      <c r="AH11" s="11">
        <v>25</v>
      </c>
      <c r="AI11" s="12" t="s">
        <v>0</v>
      </c>
      <c r="AJ11" s="13">
        <v>17</v>
      </c>
      <c r="AK11" s="51"/>
      <c r="AL11" s="52" t="s">
        <v>0</v>
      </c>
      <c r="AM11" s="53"/>
      <c r="AN11" s="50">
        <f t="shared" si="0"/>
        <v>50</v>
      </c>
      <c r="AO11" s="52" t="s">
        <v>0</v>
      </c>
      <c r="AP11" s="49">
        <f t="shared" si="1"/>
        <v>32</v>
      </c>
      <c r="AQ11" t="s">
        <v>48</v>
      </c>
    </row>
    <row r="12" spans="2:43" ht="30" customHeight="1" thickBot="1" x14ac:dyDescent="0.35">
      <c r="B12" s="90"/>
      <c r="C12" s="39">
        <f>H7</f>
        <v>0</v>
      </c>
      <c r="D12" s="40" t="s">
        <v>0</v>
      </c>
      <c r="E12" s="41">
        <f>F7</f>
        <v>0</v>
      </c>
      <c r="F12" s="139"/>
      <c r="G12" s="140"/>
      <c r="H12" s="141"/>
      <c r="I12" s="39">
        <f>AK10</f>
        <v>0</v>
      </c>
      <c r="J12" s="46" t="s">
        <v>0</v>
      </c>
      <c r="K12" s="41">
        <f>AM10</f>
        <v>0</v>
      </c>
      <c r="L12" s="39">
        <f>AM13</f>
        <v>0</v>
      </c>
      <c r="M12" s="40" t="s">
        <v>0</v>
      </c>
      <c r="N12" s="41">
        <f>AK13</f>
        <v>0</v>
      </c>
      <c r="O12" s="39">
        <f>AK4</f>
        <v>0</v>
      </c>
      <c r="P12" s="40" t="s">
        <v>0</v>
      </c>
      <c r="Q12" s="41">
        <f>AM4</f>
        <v>0</v>
      </c>
      <c r="R12" s="130">
        <f>O13+L13+I13+C13</f>
        <v>184</v>
      </c>
      <c r="S12" s="132" t="s">
        <v>0</v>
      </c>
      <c r="T12" s="134">
        <f>Q13+N13++K13+E13</f>
        <v>160</v>
      </c>
      <c r="U12" s="128"/>
      <c r="V12" s="129"/>
      <c r="W12" s="124"/>
      <c r="X12" s="73">
        <v>0.63194444444444442</v>
      </c>
      <c r="Y12" s="9" t="str">
        <f>B24</f>
        <v>SK Metylovice</v>
      </c>
      <c r="Z12" s="21" t="s">
        <v>6</v>
      </c>
      <c r="AA12" s="10" t="str">
        <f>B4</f>
        <v>Šenovský kartel, exl. Jun+muži</v>
      </c>
      <c r="AB12" s="11">
        <v>0</v>
      </c>
      <c r="AC12" s="12" t="s">
        <v>0</v>
      </c>
      <c r="AD12" s="13">
        <v>2</v>
      </c>
      <c r="AE12" s="11">
        <v>16</v>
      </c>
      <c r="AF12" s="12" t="s">
        <v>0</v>
      </c>
      <c r="AG12" s="13">
        <v>25</v>
      </c>
      <c r="AH12" s="11">
        <v>15</v>
      </c>
      <c r="AI12" s="12" t="s">
        <v>0</v>
      </c>
      <c r="AJ12" s="13">
        <v>25</v>
      </c>
      <c r="AK12" s="51"/>
      <c r="AL12" s="52" t="s">
        <v>0</v>
      </c>
      <c r="AM12" s="53"/>
      <c r="AN12" s="50">
        <f t="shared" si="0"/>
        <v>31</v>
      </c>
      <c r="AO12" s="52" t="s">
        <v>0</v>
      </c>
      <c r="AP12" s="49">
        <f t="shared" si="1"/>
        <v>50</v>
      </c>
      <c r="AQ12" t="s">
        <v>45</v>
      </c>
    </row>
    <row r="13" spans="2:43" ht="30" customHeight="1" thickBot="1" x14ac:dyDescent="0.35">
      <c r="B13" s="91"/>
      <c r="C13" s="43">
        <f>SUM(C10:C12)</f>
        <v>42</v>
      </c>
      <c r="D13" s="44" t="s">
        <v>0</v>
      </c>
      <c r="E13" s="45">
        <f>SUM(E10:E12)</f>
        <v>43</v>
      </c>
      <c r="F13" s="142"/>
      <c r="G13" s="143"/>
      <c r="H13" s="144"/>
      <c r="I13" s="43">
        <f>SUM(I10:I12)</f>
        <v>42</v>
      </c>
      <c r="J13" s="46" t="s">
        <v>0</v>
      </c>
      <c r="K13" s="45">
        <f>SUM(K10:K12)</f>
        <v>44</v>
      </c>
      <c r="L13" s="43">
        <f>SUM(L10:L12)</f>
        <v>50</v>
      </c>
      <c r="M13" s="44" t="s">
        <v>0</v>
      </c>
      <c r="N13" s="45">
        <f>SUM(N10:N12)</f>
        <v>34</v>
      </c>
      <c r="O13" s="43">
        <f>SUM(O10:O12)</f>
        <v>50</v>
      </c>
      <c r="P13" s="44" t="s">
        <v>0</v>
      </c>
      <c r="Q13" s="45">
        <f>SUM(Q10:Q12)</f>
        <v>39</v>
      </c>
      <c r="R13" s="131"/>
      <c r="S13" s="133"/>
      <c r="T13" s="135"/>
      <c r="U13" s="128"/>
      <c r="V13" s="129"/>
      <c r="W13" s="124"/>
      <c r="X13" s="72">
        <v>0.65625</v>
      </c>
      <c r="Y13" s="14" t="str">
        <f>B19</f>
        <v>Raškovice A</v>
      </c>
      <c r="Z13" s="22" t="s">
        <v>6</v>
      </c>
      <c r="AA13" s="15" t="str">
        <f>B9</f>
        <v>SVK Nový Jičín, 2. liga, muži</v>
      </c>
      <c r="AB13" s="16">
        <v>0</v>
      </c>
      <c r="AC13" s="17" t="s">
        <v>0</v>
      </c>
      <c r="AD13" s="18">
        <v>2</v>
      </c>
      <c r="AE13" s="16">
        <v>13</v>
      </c>
      <c r="AF13" s="17" t="s">
        <v>0</v>
      </c>
      <c r="AG13" s="18">
        <v>25</v>
      </c>
      <c r="AH13" s="16">
        <v>21</v>
      </c>
      <c r="AI13" s="17" t="s">
        <v>0</v>
      </c>
      <c r="AJ13" s="18">
        <v>25</v>
      </c>
      <c r="AK13" s="54"/>
      <c r="AL13" s="55" t="s">
        <v>0</v>
      </c>
      <c r="AM13" s="56"/>
      <c r="AN13" s="54">
        <f t="shared" si="0"/>
        <v>34</v>
      </c>
      <c r="AO13" s="55" t="s">
        <v>0</v>
      </c>
      <c r="AP13" s="56">
        <f t="shared" si="1"/>
        <v>50</v>
      </c>
      <c r="AQ13" t="s">
        <v>44</v>
      </c>
    </row>
    <row r="14" spans="2:43" ht="25.05" customHeight="1" thickBot="1" x14ac:dyDescent="0.35">
      <c r="B14" s="89" t="s">
        <v>27</v>
      </c>
      <c r="C14" s="35">
        <f>K4</f>
        <v>0</v>
      </c>
      <c r="D14" s="38" t="s">
        <v>0</v>
      </c>
      <c r="E14" s="37">
        <f>I4</f>
        <v>2</v>
      </c>
      <c r="F14" s="35">
        <f>K9</f>
        <v>1</v>
      </c>
      <c r="G14" s="38" t="s">
        <v>0</v>
      </c>
      <c r="H14" s="37">
        <f>I9</f>
        <v>1</v>
      </c>
      <c r="I14" s="136"/>
      <c r="J14" s="137"/>
      <c r="K14" s="138"/>
      <c r="L14" s="35">
        <f>AB5</f>
        <v>0</v>
      </c>
      <c r="M14" s="38" t="s">
        <v>0</v>
      </c>
      <c r="N14" s="37">
        <f>AD5</f>
        <v>2</v>
      </c>
      <c r="O14" s="35">
        <f>AD7</f>
        <v>2</v>
      </c>
      <c r="P14" s="38" t="s">
        <v>0</v>
      </c>
      <c r="Q14" s="37">
        <f>AB7</f>
        <v>0</v>
      </c>
      <c r="R14" s="145">
        <f>O14+L14+F14+C14</f>
        <v>3</v>
      </c>
      <c r="S14" s="146" t="s">
        <v>0</v>
      </c>
      <c r="T14" s="147">
        <f>Q14+N14+H14+E14</f>
        <v>5</v>
      </c>
      <c r="U14" s="128">
        <f>R14</f>
        <v>3</v>
      </c>
      <c r="V14" s="129">
        <f>R17/T17</f>
        <v>0.93888888888888888</v>
      </c>
      <c r="W14" s="124">
        <v>3</v>
      </c>
      <c r="AA14" s="1"/>
    </row>
    <row r="15" spans="2:43" ht="25.05" customHeight="1" thickBot="1" x14ac:dyDescent="0.35">
      <c r="B15" s="90"/>
      <c r="C15" s="39">
        <f>K5</f>
        <v>17</v>
      </c>
      <c r="D15" s="40" t="s">
        <v>0</v>
      </c>
      <c r="E15" s="41">
        <f>I5</f>
        <v>25</v>
      </c>
      <c r="F15" s="39">
        <f>K10</f>
        <v>19</v>
      </c>
      <c r="G15" s="40" t="s">
        <v>0</v>
      </c>
      <c r="H15" s="41">
        <f>I10</f>
        <v>25</v>
      </c>
      <c r="I15" s="139"/>
      <c r="J15" s="140"/>
      <c r="K15" s="141"/>
      <c r="L15" s="39">
        <f>AE5</f>
        <v>17</v>
      </c>
      <c r="M15" s="40" t="s">
        <v>0</v>
      </c>
      <c r="N15" s="41">
        <f>AG5</f>
        <v>25</v>
      </c>
      <c r="O15" s="39">
        <f>AG7</f>
        <v>25</v>
      </c>
      <c r="P15" s="40" t="s">
        <v>0</v>
      </c>
      <c r="Q15" s="41">
        <f>AE7</f>
        <v>18</v>
      </c>
      <c r="R15" s="130"/>
      <c r="S15" s="132"/>
      <c r="T15" s="134"/>
      <c r="U15" s="128"/>
      <c r="V15" s="129"/>
      <c r="W15" s="124"/>
    </row>
    <row r="16" spans="2:43" ht="25.05" customHeight="1" thickBot="1" x14ac:dyDescent="0.35">
      <c r="B16" s="90"/>
      <c r="C16" s="39">
        <f>K6</f>
        <v>24</v>
      </c>
      <c r="D16" s="40" t="s">
        <v>0</v>
      </c>
      <c r="E16" s="41">
        <f>I6</f>
        <v>25</v>
      </c>
      <c r="F16" s="39">
        <f>K11</f>
        <v>25</v>
      </c>
      <c r="G16" s="40" t="s">
        <v>0</v>
      </c>
      <c r="H16" s="41">
        <f>I11</f>
        <v>17</v>
      </c>
      <c r="I16" s="139"/>
      <c r="J16" s="140"/>
      <c r="K16" s="141"/>
      <c r="L16" s="39">
        <f>AH5</f>
        <v>17</v>
      </c>
      <c r="M16" s="40" t="s">
        <v>0</v>
      </c>
      <c r="N16" s="41">
        <f>AJ5</f>
        <v>25</v>
      </c>
      <c r="O16" s="39">
        <f>AJ7</f>
        <v>25</v>
      </c>
      <c r="P16" s="40" t="s">
        <v>0</v>
      </c>
      <c r="Q16" s="41">
        <f>AH7</f>
        <v>20</v>
      </c>
      <c r="R16" s="130"/>
      <c r="S16" s="132"/>
      <c r="T16" s="134"/>
      <c r="U16" s="128"/>
      <c r="V16" s="129"/>
      <c r="W16" s="124"/>
    </row>
    <row r="17" spans="2:23" ht="25.05" customHeight="1" thickBot="1" x14ac:dyDescent="0.35">
      <c r="B17" s="90"/>
      <c r="C17" s="39">
        <f>K7</f>
        <v>0</v>
      </c>
      <c r="D17" s="40" t="s">
        <v>0</v>
      </c>
      <c r="E17" s="41">
        <f>I7</f>
        <v>0</v>
      </c>
      <c r="F17" s="39">
        <f>K12</f>
        <v>0</v>
      </c>
      <c r="G17" s="40" t="s">
        <v>0</v>
      </c>
      <c r="H17" s="41">
        <f>I12</f>
        <v>0</v>
      </c>
      <c r="I17" s="139"/>
      <c r="J17" s="140"/>
      <c r="K17" s="141"/>
      <c r="L17" s="39">
        <f>AK5</f>
        <v>0</v>
      </c>
      <c r="M17" s="40" t="s">
        <v>0</v>
      </c>
      <c r="N17" s="41">
        <f>AM5</f>
        <v>0</v>
      </c>
      <c r="O17" s="39">
        <f>AM7</f>
        <v>0</v>
      </c>
      <c r="P17" s="40" t="s">
        <v>0</v>
      </c>
      <c r="Q17" s="41">
        <f>AK7</f>
        <v>0</v>
      </c>
      <c r="R17" s="130">
        <f>O18+L18+F18+C18</f>
        <v>169</v>
      </c>
      <c r="S17" s="132" t="s">
        <v>0</v>
      </c>
      <c r="T17" s="134">
        <f>Q18+N18+H18+E18</f>
        <v>180</v>
      </c>
      <c r="U17" s="128"/>
      <c r="V17" s="129"/>
      <c r="W17" s="124"/>
    </row>
    <row r="18" spans="2:23" ht="25.05" customHeight="1" thickBot="1" x14ac:dyDescent="0.35">
      <c r="B18" s="91"/>
      <c r="C18" s="43">
        <f>SUM(C15:C17)</f>
        <v>41</v>
      </c>
      <c r="D18" s="44" t="s">
        <v>0</v>
      </c>
      <c r="E18" s="45">
        <f>SUM(E15:E17)</f>
        <v>50</v>
      </c>
      <c r="F18" s="43">
        <f>SUM(F15:F17)</f>
        <v>44</v>
      </c>
      <c r="G18" s="44" t="s">
        <v>0</v>
      </c>
      <c r="H18" s="45">
        <f>SUM(H15:H17)</f>
        <v>42</v>
      </c>
      <c r="I18" s="142"/>
      <c r="J18" s="143"/>
      <c r="K18" s="144"/>
      <c r="L18" s="43">
        <f>SUM(L15:L17)</f>
        <v>34</v>
      </c>
      <c r="M18" s="44" t="s">
        <v>0</v>
      </c>
      <c r="N18" s="45">
        <f>SUM(N15:N17)</f>
        <v>50</v>
      </c>
      <c r="O18" s="43">
        <f>SUM(O15:O17)</f>
        <v>50</v>
      </c>
      <c r="P18" s="44" t="s">
        <v>0</v>
      </c>
      <c r="Q18" s="45">
        <f>SUM(Q15:Q17)</f>
        <v>38</v>
      </c>
      <c r="R18" s="131"/>
      <c r="S18" s="133"/>
      <c r="T18" s="135"/>
      <c r="U18" s="128"/>
      <c r="V18" s="129"/>
      <c r="W18" s="124"/>
    </row>
    <row r="19" spans="2:23" ht="25.05" customHeight="1" thickBot="1" x14ac:dyDescent="0.35">
      <c r="B19" s="89" t="s">
        <v>15</v>
      </c>
      <c r="C19" s="35">
        <f>N4</f>
        <v>0</v>
      </c>
      <c r="D19" s="38" t="s">
        <v>0</v>
      </c>
      <c r="E19" s="37">
        <f>L4</f>
        <v>2</v>
      </c>
      <c r="F19" s="35">
        <f>N9</f>
        <v>0</v>
      </c>
      <c r="G19" s="38" t="s">
        <v>0</v>
      </c>
      <c r="H19" s="37">
        <f>L9</f>
        <v>2</v>
      </c>
      <c r="I19" s="35">
        <f>N14</f>
        <v>2</v>
      </c>
      <c r="J19" s="38" t="s">
        <v>0</v>
      </c>
      <c r="K19" s="37">
        <f>L14</f>
        <v>0</v>
      </c>
      <c r="L19" s="136"/>
      <c r="M19" s="137"/>
      <c r="N19" s="138"/>
      <c r="O19" s="35">
        <f>AB8</f>
        <v>1</v>
      </c>
      <c r="P19" s="38" t="s">
        <v>0</v>
      </c>
      <c r="Q19" s="37">
        <f>AD8</f>
        <v>1</v>
      </c>
      <c r="R19" s="145">
        <f>O19+I19+F19+C19</f>
        <v>3</v>
      </c>
      <c r="S19" s="146" t="s">
        <v>0</v>
      </c>
      <c r="T19" s="147">
        <f>Q19+K19+H19+E19</f>
        <v>5</v>
      </c>
      <c r="U19" s="128">
        <f>R19</f>
        <v>3</v>
      </c>
      <c r="V19" s="129">
        <f>R22/T22</f>
        <v>0.89502762430939231</v>
      </c>
      <c r="W19" s="124">
        <v>4</v>
      </c>
    </row>
    <row r="20" spans="2:23" ht="25.05" customHeight="1" thickBot="1" x14ac:dyDescent="0.35">
      <c r="B20" s="90"/>
      <c r="C20" s="39">
        <f>N5</f>
        <v>15</v>
      </c>
      <c r="D20" s="40" t="s">
        <v>0</v>
      </c>
      <c r="E20" s="41">
        <f>L5</f>
        <v>25</v>
      </c>
      <c r="F20" s="39">
        <f>N10</f>
        <v>13</v>
      </c>
      <c r="G20" s="40" t="s">
        <v>0</v>
      </c>
      <c r="H20" s="41">
        <f>L10</f>
        <v>25</v>
      </c>
      <c r="I20" s="39">
        <f>N15</f>
        <v>25</v>
      </c>
      <c r="J20" s="40" t="s">
        <v>0</v>
      </c>
      <c r="K20" s="41">
        <f>L15</f>
        <v>17</v>
      </c>
      <c r="L20" s="139"/>
      <c r="M20" s="140"/>
      <c r="N20" s="141"/>
      <c r="O20" s="39">
        <f>AE8</f>
        <v>21</v>
      </c>
      <c r="P20" s="40" t="s">
        <v>0</v>
      </c>
      <c r="Q20" s="41">
        <f>AG8</f>
        <v>25</v>
      </c>
      <c r="R20" s="130"/>
      <c r="S20" s="132"/>
      <c r="T20" s="134"/>
      <c r="U20" s="128"/>
      <c r="V20" s="129"/>
      <c r="W20" s="124"/>
    </row>
    <row r="21" spans="2:23" ht="25.05" customHeight="1" thickBot="1" x14ac:dyDescent="0.35">
      <c r="B21" s="90"/>
      <c r="C21" s="39">
        <f>N6</f>
        <v>17</v>
      </c>
      <c r="D21" s="40" t="s">
        <v>0</v>
      </c>
      <c r="E21" s="41">
        <f>L6</f>
        <v>25</v>
      </c>
      <c r="F21" s="39">
        <f>N11</f>
        <v>21</v>
      </c>
      <c r="G21" s="40" t="s">
        <v>0</v>
      </c>
      <c r="H21" s="41">
        <f>L11</f>
        <v>25</v>
      </c>
      <c r="I21" s="39">
        <f>N16</f>
        <v>25</v>
      </c>
      <c r="J21" s="40" t="s">
        <v>0</v>
      </c>
      <c r="K21" s="41">
        <f>L16</f>
        <v>17</v>
      </c>
      <c r="L21" s="139"/>
      <c r="M21" s="140"/>
      <c r="N21" s="141"/>
      <c r="O21" s="39">
        <f>AH8</f>
        <v>25</v>
      </c>
      <c r="P21" s="40" t="s">
        <v>0</v>
      </c>
      <c r="Q21" s="41">
        <f>AJ8</f>
        <v>22</v>
      </c>
      <c r="R21" s="130"/>
      <c r="S21" s="132"/>
      <c r="T21" s="134"/>
      <c r="U21" s="128"/>
      <c r="V21" s="129"/>
      <c r="W21" s="124"/>
    </row>
    <row r="22" spans="2:23" ht="25.05" customHeight="1" thickBot="1" x14ac:dyDescent="0.35">
      <c r="B22" s="90"/>
      <c r="C22" s="39">
        <f>N7</f>
        <v>0</v>
      </c>
      <c r="D22" s="40" t="s">
        <v>0</v>
      </c>
      <c r="E22" s="41">
        <f>L7</f>
        <v>0</v>
      </c>
      <c r="F22" s="39">
        <f>N12</f>
        <v>0</v>
      </c>
      <c r="G22" s="40" t="s">
        <v>0</v>
      </c>
      <c r="H22" s="41">
        <f>L12</f>
        <v>0</v>
      </c>
      <c r="I22" s="39">
        <f>N17</f>
        <v>0</v>
      </c>
      <c r="J22" s="40" t="s">
        <v>0</v>
      </c>
      <c r="K22" s="41">
        <f>L17</f>
        <v>0</v>
      </c>
      <c r="L22" s="139"/>
      <c r="M22" s="140"/>
      <c r="N22" s="141"/>
      <c r="O22" s="39">
        <f>AK8</f>
        <v>0</v>
      </c>
      <c r="P22" s="40" t="s">
        <v>0</v>
      </c>
      <c r="Q22" s="41">
        <f>AM8</f>
        <v>0</v>
      </c>
      <c r="R22" s="130">
        <f>O23+I23+F23+C23</f>
        <v>162</v>
      </c>
      <c r="S22" s="132" t="s">
        <v>0</v>
      </c>
      <c r="T22" s="134">
        <f>Q23+K23+H23+E23</f>
        <v>181</v>
      </c>
      <c r="U22" s="128"/>
      <c r="V22" s="129"/>
      <c r="W22" s="124"/>
    </row>
    <row r="23" spans="2:23" ht="25.05" customHeight="1" thickBot="1" x14ac:dyDescent="0.35">
      <c r="B23" s="91"/>
      <c r="C23" s="43">
        <f>SUM(C20:C22)</f>
        <v>32</v>
      </c>
      <c r="D23" s="44" t="s">
        <v>0</v>
      </c>
      <c r="E23" s="45">
        <f>SUM(E20:E22)</f>
        <v>50</v>
      </c>
      <c r="F23" s="43">
        <f>SUM(F20:F22)</f>
        <v>34</v>
      </c>
      <c r="G23" s="44" t="s">
        <v>0</v>
      </c>
      <c r="H23" s="45">
        <f>SUM(H20:H22)</f>
        <v>50</v>
      </c>
      <c r="I23" s="43">
        <f>SUM(I20:I22)</f>
        <v>50</v>
      </c>
      <c r="J23" s="44" t="s">
        <v>0</v>
      </c>
      <c r="K23" s="45">
        <f>SUM(K20:K22)</f>
        <v>34</v>
      </c>
      <c r="L23" s="142"/>
      <c r="M23" s="143"/>
      <c r="N23" s="144"/>
      <c r="O23" s="43">
        <f>SUM(O20:O22)</f>
        <v>46</v>
      </c>
      <c r="P23" s="44" t="s">
        <v>0</v>
      </c>
      <c r="Q23" s="45">
        <f>SUM(Q20:Q22)</f>
        <v>47</v>
      </c>
      <c r="R23" s="131"/>
      <c r="S23" s="133"/>
      <c r="T23" s="135"/>
      <c r="U23" s="128"/>
      <c r="V23" s="129"/>
      <c r="W23" s="124"/>
    </row>
    <row r="24" spans="2:23" ht="25.05" customHeight="1" thickBot="1" x14ac:dyDescent="0.35">
      <c r="B24" s="89" t="s">
        <v>31</v>
      </c>
      <c r="C24" s="35">
        <f>Q4</f>
        <v>0</v>
      </c>
      <c r="D24" s="38" t="s">
        <v>0</v>
      </c>
      <c r="E24" s="37">
        <f>O4</f>
        <v>2</v>
      </c>
      <c r="F24" s="35">
        <f>Q9</f>
        <v>0</v>
      </c>
      <c r="G24" s="38" t="s">
        <v>0</v>
      </c>
      <c r="H24" s="37">
        <f>O9</f>
        <v>2</v>
      </c>
      <c r="I24" s="35">
        <f>Q14</f>
        <v>0</v>
      </c>
      <c r="J24" s="38" t="s">
        <v>0</v>
      </c>
      <c r="K24" s="37">
        <f>O14</f>
        <v>2</v>
      </c>
      <c r="L24" s="35">
        <f>Q19</f>
        <v>1</v>
      </c>
      <c r="M24" s="38" t="s">
        <v>0</v>
      </c>
      <c r="N24" s="37">
        <f>O19</f>
        <v>1</v>
      </c>
      <c r="O24" s="136"/>
      <c r="P24" s="137"/>
      <c r="Q24" s="138"/>
      <c r="R24" s="145">
        <f>L24+I24+F24+C24</f>
        <v>1</v>
      </c>
      <c r="S24" s="146" t="s">
        <v>0</v>
      </c>
      <c r="T24" s="147">
        <f>N24+K24+H24+E24</f>
        <v>7</v>
      </c>
      <c r="U24" s="128">
        <f>R24</f>
        <v>1</v>
      </c>
      <c r="V24" s="129">
        <f>R27/T27</f>
        <v>0.79081632653061229</v>
      </c>
      <c r="W24" s="124">
        <v>5</v>
      </c>
    </row>
    <row r="25" spans="2:23" ht="25.05" customHeight="1" thickBot="1" x14ac:dyDescent="0.35">
      <c r="B25" s="90"/>
      <c r="C25" s="39">
        <f>Q5</f>
        <v>16</v>
      </c>
      <c r="D25" s="40" t="s">
        <v>0</v>
      </c>
      <c r="E25" s="41">
        <f>O5</f>
        <v>25</v>
      </c>
      <c r="F25" s="39">
        <f>Q10</f>
        <v>16</v>
      </c>
      <c r="G25" s="40" t="s">
        <v>0</v>
      </c>
      <c r="H25" s="41">
        <f>O10</f>
        <v>25</v>
      </c>
      <c r="I25" s="39">
        <f>Q15</f>
        <v>18</v>
      </c>
      <c r="J25" s="40" t="s">
        <v>0</v>
      </c>
      <c r="K25" s="41">
        <f>O15</f>
        <v>25</v>
      </c>
      <c r="L25" s="39">
        <f>Q20</f>
        <v>25</v>
      </c>
      <c r="M25" s="40" t="s">
        <v>0</v>
      </c>
      <c r="N25" s="41">
        <f>O20</f>
        <v>21</v>
      </c>
      <c r="O25" s="139"/>
      <c r="P25" s="140"/>
      <c r="Q25" s="141"/>
      <c r="R25" s="130"/>
      <c r="S25" s="132"/>
      <c r="T25" s="134"/>
      <c r="U25" s="128"/>
      <c r="V25" s="129"/>
      <c r="W25" s="124"/>
    </row>
    <row r="26" spans="2:23" ht="25.05" customHeight="1" thickBot="1" x14ac:dyDescent="0.35">
      <c r="B26" s="90"/>
      <c r="C26" s="39">
        <f>Q6</f>
        <v>15</v>
      </c>
      <c r="D26" s="40" t="s">
        <v>0</v>
      </c>
      <c r="E26" s="41">
        <f>O6</f>
        <v>25</v>
      </c>
      <c r="F26" s="39">
        <f>Q11</f>
        <v>23</v>
      </c>
      <c r="G26" s="40" t="s">
        <v>0</v>
      </c>
      <c r="H26" s="41">
        <f>O11</f>
        <v>25</v>
      </c>
      <c r="I26" s="39">
        <f>Q16</f>
        <v>20</v>
      </c>
      <c r="J26" s="40" t="s">
        <v>0</v>
      </c>
      <c r="K26" s="41">
        <f>O16</f>
        <v>25</v>
      </c>
      <c r="L26" s="39">
        <f>Q21</f>
        <v>22</v>
      </c>
      <c r="M26" s="40" t="s">
        <v>0</v>
      </c>
      <c r="N26" s="41">
        <f>O21</f>
        <v>25</v>
      </c>
      <c r="O26" s="139"/>
      <c r="P26" s="140"/>
      <c r="Q26" s="141"/>
      <c r="R26" s="130"/>
      <c r="S26" s="132"/>
      <c r="T26" s="134"/>
      <c r="U26" s="128"/>
      <c r="V26" s="129"/>
      <c r="W26" s="124"/>
    </row>
    <row r="27" spans="2:23" ht="25.05" customHeight="1" thickBot="1" x14ac:dyDescent="0.35">
      <c r="B27" s="90"/>
      <c r="C27" s="39">
        <f>Q7</f>
        <v>0</v>
      </c>
      <c r="D27" s="40" t="s">
        <v>0</v>
      </c>
      <c r="E27" s="41">
        <f>O7</f>
        <v>0</v>
      </c>
      <c r="F27" s="39">
        <f>Q12</f>
        <v>0</v>
      </c>
      <c r="G27" s="40" t="s">
        <v>0</v>
      </c>
      <c r="H27" s="41">
        <f>O12</f>
        <v>0</v>
      </c>
      <c r="I27" s="39">
        <f>Q17</f>
        <v>0</v>
      </c>
      <c r="J27" s="40" t="s">
        <v>0</v>
      </c>
      <c r="K27" s="41">
        <f>O17</f>
        <v>0</v>
      </c>
      <c r="L27" s="39">
        <f>Q22</f>
        <v>0</v>
      </c>
      <c r="M27" s="40" t="s">
        <v>0</v>
      </c>
      <c r="N27" s="41">
        <f>O22</f>
        <v>0</v>
      </c>
      <c r="O27" s="139"/>
      <c r="P27" s="140"/>
      <c r="Q27" s="141"/>
      <c r="R27" s="130">
        <f>L28+I28+F28+C28</f>
        <v>155</v>
      </c>
      <c r="S27" s="132" t="s">
        <v>0</v>
      </c>
      <c r="T27" s="134">
        <f>N28+K28+H28+E28</f>
        <v>196</v>
      </c>
      <c r="U27" s="128"/>
      <c r="V27" s="129"/>
      <c r="W27" s="124"/>
    </row>
    <row r="28" spans="2:23" ht="25.05" customHeight="1" thickBot="1" x14ac:dyDescent="0.35">
      <c r="B28" s="91"/>
      <c r="C28" s="43">
        <f>SUM(C25:C27)</f>
        <v>31</v>
      </c>
      <c r="D28" s="44" t="s">
        <v>0</v>
      </c>
      <c r="E28" s="45">
        <f>SUM(E25:E27)</f>
        <v>50</v>
      </c>
      <c r="F28" s="43">
        <f>SUM(F25:F27)</f>
        <v>39</v>
      </c>
      <c r="G28" s="44" t="s">
        <v>0</v>
      </c>
      <c r="H28" s="45">
        <f>SUM(H25:H27)</f>
        <v>50</v>
      </c>
      <c r="I28" s="43">
        <f>SUM(I25:I27)</f>
        <v>38</v>
      </c>
      <c r="J28" s="44" t="s">
        <v>0</v>
      </c>
      <c r="K28" s="45">
        <f>SUM(K25:K27)</f>
        <v>50</v>
      </c>
      <c r="L28" s="43">
        <f>SUM(L25:L27)</f>
        <v>47</v>
      </c>
      <c r="M28" s="44" t="s">
        <v>0</v>
      </c>
      <c r="N28" s="45">
        <f>SUM(N25:N27)</f>
        <v>46</v>
      </c>
      <c r="O28" s="142"/>
      <c r="P28" s="143"/>
      <c r="Q28" s="144"/>
      <c r="R28" s="131"/>
      <c r="S28" s="133"/>
      <c r="T28" s="135"/>
      <c r="U28" s="128"/>
      <c r="V28" s="129"/>
      <c r="W28" s="124"/>
    </row>
  </sheetData>
  <mergeCells count="72">
    <mergeCell ref="O2:Q3"/>
    <mergeCell ref="B2:B3"/>
    <mergeCell ref="C2:E3"/>
    <mergeCell ref="F2:H3"/>
    <mergeCell ref="I2:K3"/>
    <mergeCell ref="L2:N3"/>
    <mergeCell ref="B4:B8"/>
    <mergeCell ref="C4:E8"/>
    <mergeCell ref="R4:R6"/>
    <mergeCell ref="S4:S6"/>
    <mergeCell ref="T4:T6"/>
    <mergeCell ref="R2:T2"/>
    <mergeCell ref="U2:U3"/>
    <mergeCell ref="V2:V3"/>
    <mergeCell ref="W2:W3"/>
    <mergeCell ref="Y3:AA3"/>
    <mergeCell ref="AE3:AG3"/>
    <mergeCell ref="AH3:AJ3"/>
    <mergeCell ref="AK3:AM3"/>
    <mergeCell ref="AN3:AP3"/>
    <mergeCell ref="R3:T3"/>
    <mergeCell ref="AB3:AD3"/>
    <mergeCell ref="U4:U8"/>
    <mergeCell ref="V4:V8"/>
    <mergeCell ref="W4:W8"/>
    <mergeCell ref="R7:R8"/>
    <mergeCell ref="S7:S8"/>
    <mergeCell ref="T7:T8"/>
    <mergeCell ref="B9:B13"/>
    <mergeCell ref="F9:H13"/>
    <mergeCell ref="R9:R11"/>
    <mergeCell ref="S9:S11"/>
    <mergeCell ref="T9:T11"/>
    <mergeCell ref="B14:B18"/>
    <mergeCell ref="I14:K18"/>
    <mergeCell ref="R14:R16"/>
    <mergeCell ref="S14:S16"/>
    <mergeCell ref="T14:T16"/>
    <mergeCell ref="V9:V13"/>
    <mergeCell ref="W9:W13"/>
    <mergeCell ref="R12:R13"/>
    <mergeCell ref="S12:S13"/>
    <mergeCell ref="T12:T13"/>
    <mergeCell ref="U9:U13"/>
    <mergeCell ref="U14:U18"/>
    <mergeCell ref="V14:V18"/>
    <mergeCell ref="W14:W18"/>
    <mergeCell ref="R17:R18"/>
    <mergeCell ref="S17:S18"/>
    <mergeCell ref="T17:T18"/>
    <mergeCell ref="B19:B23"/>
    <mergeCell ref="L19:N23"/>
    <mergeCell ref="R19:R21"/>
    <mergeCell ref="S19:S21"/>
    <mergeCell ref="T19:T21"/>
    <mergeCell ref="B24:B28"/>
    <mergeCell ref="O24:Q28"/>
    <mergeCell ref="R24:R26"/>
    <mergeCell ref="S24:S26"/>
    <mergeCell ref="T24:T26"/>
    <mergeCell ref="V19:V23"/>
    <mergeCell ref="W19:W23"/>
    <mergeCell ref="R22:R23"/>
    <mergeCell ref="S22:S23"/>
    <mergeCell ref="T22:T23"/>
    <mergeCell ref="U19:U23"/>
    <mergeCell ref="U24:U28"/>
    <mergeCell ref="V24:V28"/>
    <mergeCell ref="W24:W28"/>
    <mergeCell ref="R27:R28"/>
    <mergeCell ref="S27:S28"/>
    <mergeCell ref="T27:T28"/>
  </mergeCells>
  <pageMargins left="0.7" right="0.7" top="0.78740157499999996" bottom="0.78740157499999996" header="0.3" footer="0.3"/>
  <pageSetup paperSize="9" scale="61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28"/>
  <sheetViews>
    <sheetView view="pageBreakPreview" topLeftCell="A7" zoomScale="70" zoomScaleNormal="100" zoomScaleSheetLayoutView="70" workbookViewId="0">
      <selection activeCell="Z19" sqref="Z19"/>
    </sheetView>
  </sheetViews>
  <sheetFormatPr defaultRowHeight="14.4" x14ac:dyDescent="0.3"/>
  <cols>
    <col min="1" max="1" width="3.44140625" customWidth="1"/>
    <col min="2" max="2" width="17.5546875" customWidth="1"/>
    <col min="3" max="3" width="7.77734375" customWidth="1"/>
    <col min="4" max="4" width="2.77734375" customWidth="1"/>
    <col min="5" max="6" width="7.77734375" customWidth="1"/>
    <col min="7" max="7" width="2.77734375" customWidth="1"/>
    <col min="8" max="9" width="7.77734375" customWidth="1"/>
    <col min="10" max="10" width="2.77734375" customWidth="1"/>
    <col min="11" max="12" width="7.77734375" customWidth="1"/>
    <col min="13" max="13" width="2.77734375" customWidth="1"/>
    <col min="14" max="15" width="7.77734375" customWidth="1"/>
    <col min="16" max="16" width="2.77734375" customWidth="1"/>
    <col min="17" max="18" width="7.77734375" customWidth="1"/>
    <col min="19" max="19" width="2.77734375" customWidth="1"/>
    <col min="20" max="20" width="7.77734375" customWidth="1"/>
    <col min="21" max="21" width="9.109375" bestFit="1" customWidth="1"/>
    <col min="22" max="22" width="23.44140625" bestFit="1" customWidth="1"/>
    <col min="23" max="23" width="16.33203125" customWidth="1"/>
    <col min="24" max="24" width="9" customWidth="1"/>
    <col min="25" max="25" width="7.5546875" customWidth="1"/>
    <col min="26" max="26" width="48" customWidth="1"/>
    <col min="27" max="27" width="2.44140625" customWidth="1"/>
    <col min="28" max="28" width="50.21875" customWidth="1"/>
    <col min="29" max="29" width="7.77734375" customWidth="1"/>
    <col min="30" max="30" width="1.6640625" customWidth="1"/>
    <col min="31" max="32" width="7.77734375" customWidth="1"/>
    <col min="33" max="33" width="1.6640625" customWidth="1"/>
    <col min="34" max="35" width="7.77734375" customWidth="1"/>
    <col min="36" max="36" width="1.6640625" customWidth="1"/>
    <col min="37" max="38" width="7.77734375" customWidth="1"/>
    <col min="39" max="39" width="1.6640625" customWidth="1"/>
    <col min="40" max="41" width="7.77734375" customWidth="1"/>
    <col min="42" max="42" width="1.6640625" customWidth="1"/>
    <col min="43" max="43" width="7.77734375" customWidth="1"/>
  </cols>
  <sheetData>
    <row r="1" spans="2:44" ht="15" thickBot="1" x14ac:dyDescent="0.35"/>
    <row r="2" spans="2:44" ht="26.4" thickBot="1" x14ac:dyDescent="0.35">
      <c r="B2" s="85" t="s">
        <v>47</v>
      </c>
      <c r="C2" s="87" t="str">
        <f>B4</f>
        <v>Blue Volley Ostrava, exl. Kadeti</v>
      </c>
      <c r="D2" s="83"/>
      <c r="E2" s="83"/>
      <c r="F2" s="83" t="str">
        <f>B9</f>
        <v>Vamos Rafa</v>
      </c>
      <c r="G2" s="83"/>
      <c r="H2" s="83"/>
      <c r="I2" s="83" t="str">
        <f>B14</f>
        <v>Palkovice C</v>
      </c>
      <c r="J2" s="83"/>
      <c r="K2" s="83"/>
      <c r="L2" s="83" t="str">
        <f>B19</f>
        <v>Valmezáci</v>
      </c>
      <c r="M2" s="83"/>
      <c r="N2" s="83"/>
      <c r="O2" s="83" t="str">
        <f>B24</f>
        <v>Red Volley Frýdlant n/O</v>
      </c>
      <c r="P2" s="83"/>
      <c r="Q2" s="83"/>
      <c r="R2" s="114" t="s">
        <v>1</v>
      </c>
      <c r="S2" s="83"/>
      <c r="T2" s="115"/>
      <c r="U2" s="116" t="s">
        <v>3</v>
      </c>
      <c r="V2" s="118" t="s">
        <v>4</v>
      </c>
      <c r="W2" s="118" t="s">
        <v>5</v>
      </c>
      <c r="X2" s="2"/>
    </row>
    <row r="3" spans="2:44" ht="53.4" customHeight="1" thickBot="1" x14ac:dyDescent="0.35">
      <c r="B3" s="86"/>
      <c r="C3" s="88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11" t="s">
        <v>2</v>
      </c>
      <c r="S3" s="112"/>
      <c r="T3" s="113"/>
      <c r="U3" s="117"/>
      <c r="V3" s="118"/>
      <c r="W3" s="118"/>
      <c r="X3" s="2"/>
    </row>
    <row r="4" spans="2:44" ht="30" customHeight="1" thickBot="1" x14ac:dyDescent="0.55000000000000004">
      <c r="B4" s="89" t="s">
        <v>24</v>
      </c>
      <c r="C4" s="92"/>
      <c r="D4" s="93"/>
      <c r="E4" s="94"/>
      <c r="F4" s="23">
        <f>AC7</f>
        <v>0</v>
      </c>
      <c r="G4" s="24" t="s">
        <v>0</v>
      </c>
      <c r="H4" s="25">
        <f>AE7</f>
        <v>2</v>
      </c>
      <c r="I4" s="23">
        <f>AE10</f>
        <v>0</v>
      </c>
      <c r="J4" s="24" t="s">
        <v>0</v>
      </c>
      <c r="K4" s="25">
        <f>AC10</f>
        <v>2</v>
      </c>
      <c r="L4" s="23">
        <f>AC12</f>
        <v>0</v>
      </c>
      <c r="M4" s="26" t="s">
        <v>0</v>
      </c>
      <c r="N4" s="25">
        <f>AE12</f>
        <v>2</v>
      </c>
      <c r="O4" s="23">
        <f>AE13</f>
        <v>0</v>
      </c>
      <c r="P4" s="26" t="s">
        <v>0</v>
      </c>
      <c r="Q4" s="25">
        <f>AC13</f>
        <v>2</v>
      </c>
      <c r="R4" s="101">
        <f>F4+I4+L4+O4</f>
        <v>0</v>
      </c>
      <c r="S4" s="103" t="s">
        <v>0</v>
      </c>
      <c r="T4" s="105">
        <f>H4+K4+N4+Q4</f>
        <v>8</v>
      </c>
      <c r="U4" s="122">
        <f>R4</f>
        <v>0</v>
      </c>
      <c r="V4" s="123">
        <f>R7/T7</f>
        <v>0.7</v>
      </c>
      <c r="W4" s="124">
        <v>5</v>
      </c>
      <c r="X4" s="3"/>
      <c r="Y4" s="19"/>
      <c r="Z4" s="119" t="s">
        <v>41</v>
      </c>
      <c r="AA4" s="120"/>
      <c r="AB4" s="121"/>
      <c r="AC4" s="107" t="s">
        <v>1</v>
      </c>
      <c r="AD4" s="108"/>
      <c r="AE4" s="109"/>
      <c r="AF4" s="107" t="s">
        <v>7</v>
      </c>
      <c r="AG4" s="108"/>
      <c r="AH4" s="109"/>
      <c r="AI4" s="107" t="s">
        <v>8</v>
      </c>
      <c r="AJ4" s="108"/>
      <c r="AK4" s="109"/>
      <c r="AL4" s="107" t="s">
        <v>9</v>
      </c>
      <c r="AM4" s="108"/>
      <c r="AN4" s="109"/>
      <c r="AO4" s="110" t="s">
        <v>2</v>
      </c>
      <c r="AP4" s="108"/>
      <c r="AQ4" s="109"/>
    </row>
    <row r="5" spans="2:44" ht="30" customHeight="1" thickBot="1" x14ac:dyDescent="0.35">
      <c r="B5" s="90"/>
      <c r="C5" s="95"/>
      <c r="D5" s="96"/>
      <c r="E5" s="97"/>
      <c r="F5" s="27">
        <f>AF7</f>
        <v>16</v>
      </c>
      <c r="G5" s="28" t="s">
        <v>0</v>
      </c>
      <c r="H5" s="29">
        <f>AH7</f>
        <v>25</v>
      </c>
      <c r="I5" s="27">
        <f>AH10</f>
        <v>16</v>
      </c>
      <c r="J5" s="30" t="s">
        <v>0</v>
      </c>
      <c r="K5" s="29">
        <f>AF10</f>
        <v>25</v>
      </c>
      <c r="L5" s="27">
        <f>AF12</f>
        <v>21</v>
      </c>
      <c r="M5" s="28" t="s">
        <v>0</v>
      </c>
      <c r="N5" s="29">
        <f>AH12</f>
        <v>25</v>
      </c>
      <c r="O5" s="27">
        <f>AH13</f>
        <v>15</v>
      </c>
      <c r="P5" s="28" t="s">
        <v>0</v>
      </c>
      <c r="Q5" s="29">
        <f>AF13</f>
        <v>25</v>
      </c>
      <c r="R5" s="102"/>
      <c r="S5" s="104"/>
      <c r="T5" s="106"/>
      <c r="U5" s="122"/>
      <c r="V5" s="123"/>
      <c r="W5" s="124"/>
      <c r="X5" s="73">
        <v>0.39583333333333331</v>
      </c>
      <c r="Y5" s="57" t="s">
        <v>20</v>
      </c>
      <c r="Z5" s="57" t="str">
        <f>B9</f>
        <v>Vamos Rafa</v>
      </c>
      <c r="AA5" s="58" t="s">
        <v>6</v>
      </c>
      <c r="AB5" s="59" t="str">
        <f>B24</f>
        <v>Red Volley Frýdlant n/O</v>
      </c>
      <c r="AC5" s="47">
        <v>2</v>
      </c>
      <c r="AD5" s="48" t="s">
        <v>0</v>
      </c>
      <c r="AE5" s="49">
        <v>0</v>
      </c>
      <c r="AF5" s="47">
        <v>25</v>
      </c>
      <c r="AG5" s="48" t="s">
        <v>0</v>
      </c>
      <c r="AH5" s="49">
        <v>8</v>
      </c>
      <c r="AI5" s="47">
        <v>25</v>
      </c>
      <c r="AJ5" s="48" t="s">
        <v>0</v>
      </c>
      <c r="AK5" s="49">
        <v>20</v>
      </c>
      <c r="AL5" s="47"/>
      <c r="AM5" s="48" t="s">
        <v>0</v>
      </c>
      <c r="AN5" s="49"/>
      <c r="AO5" s="50">
        <f>AF5+AI5+AL5</f>
        <v>50</v>
      </c>
      <c r="AP5" s="48" t="s">
        <v>0</v>
      </c>
      <c r="AQ5" s="49">
        <f>AH5+AK5+AN5</f>
        <v>28</v>
      </c>
      <c r="AR5" t="s">
        <v>46</v>
      </c>
    </row>
    <row r="6" spans="2:44" ht="30" customHeight="1" thickBot="1" x14ac:dyDescent="0.35">
      <c r="B6" s="90"/>
      <c r="C6" s="95"/>
      <c r="D6" s="96"/>
      <c r="E6" s="97"/>
      <c r="F6" s="27">
        <f>AI7</f>
        <v>18</v>
      </c>
      <c r="G6" s="28" t="s">
        <v>0</v>
      </c>
      <c r="H6" s="29">
        <f>AK7</f>
        <v>25</v>
      </c>
      <c r="I6" s="27">
        <f>AK10</f>
        <v>21</v>
      </c>
      <c r="J6" s="30" t="s">
        <v>0</v>
      </c>
      <c r="K6" s="29">
        <f>AI10</f>
        <v>25</v>
      </c>
      <c r="L6" s="27">
        <f>AI12</f>
        <v>9</v>
      </c>
      <c r="M6" s="28" t="s">
        <v>0</v>
      </c>
      <c r="N6" s="29">
        <f>AK12</f>
        <v>25</v>
      </c>
      <c r="O6" s="27">
        <f>AK13</f>
        <v>24</v>
      </c>
      <c r="P6" s="28" t="s">
        <v>0</v>
      </c>
      <c r="Q6" s="29">
        <f>AI13</f>
        <v>25</v>
      </c>
      <c r="R6" s="102"/>
      <c r="S6" s="104"/>
      <c r="T6" s="106"/>
      <c r="U6" s="122"/>
      <c r="V6" s="123"/>
      <c r="W6" s="124"/>
      <c r="X6" s="73">
        <v>0.42708333333333331</v>
      </c>
      <c r="Y6" s="57" t="s">
        <v>21</v>
      </c>
      <c r="Z6" s="57" t="str">
        <f>B14</f>
        <v>Palkovice C</v>
      </c>
      <c r="AA6" s="60" t="s">
        <v>6</v>
      </c>
      <c r="AB6" s="61" t="str">
        <f>B19</f>
        <v>Valmezáci</v>
      </c>
      <c r="AC6" s="51">
        <v>2</v>
      </c>
      <c r="AD6" s="52" t="s">
        <v>0</v>
      </c>
      <c r="AE6" s="53">
        <v>0</v>
      </c>
      <c r="AF6" s="51">
        <v>25</v>
      </c>
      <c r="AG6" s="52" t="s">
        <v>0</v>
      </c>
      <c r="AH6" s="53">
        <v>23</v>
      </c>
      <c r="AI6" s="51">
        <v>25</v>
      </c>
      <c r="AJ6" s="52" t="s">
        <v>0</v>
      </c>
      <c r="AK6" s="53">
        <v>23</v>
      </c>
      <c r="AL6" s="51"/>
      <c r="AM6" s="52" t="s">
        <v>0</v>
      </c>
      <c r="AN6" s="53"/>
      <c r="AO6" s="50">
        <f t="shared" ref="AO6:AO14" si="0">AF6+AI6+AL6</f>
        <v>50</v>
      </c>
      <c r="AP6" s="52" t="s">
        <v>0</v>
      </c>
      <c r="AQ6" s="49">
        <f t="shared" ref="AQ6:AQ14" si="1">AH6+AK6+AN6</f>
        <v>46</v>
      </c>
      <c r="AR6" t="s">
        <v>48</v>
      </c>
    </row>
    <row r="7" spans="2:44" ht="30" customHeight="1" thickBot="1" x14ac:dyDescent="0.35">
      <c r="B7" s="90"/>
      <c r="C7" s="95"/>
      <c r="D7" s="96"/>
      <c r="E7" s="97"/>
      <c r="F7" s="27">
        <f>AL7</f>
        <v>0</v>
      </c>
      <c r="G7" s="28" t="s">
        <v>0</v>
      </c>
      <c r="H7" s="29">
        <f>AN7</f>
        <v>0</v>
      </c>
      <c r="I7" s="27">
        <f>AN10</f>
        <v>0</v>
      </c>
      <c r="J7" s="30" t="s">
        <v>0</v>
      </c>
      <c r="K7" s="29">
        <f>AL10</f>
        <v>0</v>
      </c>
      <c r="L7" s="27">
        <f>AL12</f>
        <v>0</v>
      </c>
      <c r="M7" s="28" t="s">
        <v>0</v>
      </c>
      <c r="N7" s="29">
        <f>AN12</f>
        <v>0</v>
      </c>
      <c r="O7" s="27">
        <f>AN13</f>
        <v>0</v>
      </c>
      <c r="P7" s="28" t="s">
        <v>0</v>
      </c>
      <c r="Q7" s="29">
        <f>AL13</f>
        <v>0</v>
      </c>
      <c r="R7" s="102">
        <f>F8+I8+L8+O8</f>
        <v>140</v>
      </c>
      <c r="S7" s="104" t="s">
        <v>0</v>
      </c>
      <c r="T7" s="106">
        <f>H8+K8+N8+Q8</f>
        <v>200</v>
      </c>
      <c r="U7" s="122"/>
      <c r="V7" s="123"/>
      <c r="W7" s="124"/>
      <c r="X7" s="73">
        <v>0.4513888888888889</v>
      </c>
      <c r="Y7" s="57" t="s">
        <v>22</v>
      </c>
      <c r="Z7" s="57" t="str">
        <f>B4</f>
        <v>Blue Volley Ostrava, exl. Kadeti</v>
      </c>
      <c r="AA7" s="60" t="s">
        <v>6</v>
      </c>
      <c r="AB7" s="61" t="str">
        <f>B9</f>
        <v>Vamos Rafa</v>
      </c>
      <c r="AC7" s="51">
        <v>0</v>
      </c>
      <c r="AD7" s="52" t="s">
        <v>0</v>
      </c>
      <c r="AE7" s="53">
        <v>2</v>
      </c>
      <c r="AF7" s="51">
        <v>16</v>
      </c>
      <c r="AG7" s="52" t="s">
        <v>0</v>
      </c>
      <c r="AH7" s="53">
        <v>25</v>
      </c>
      <c r="AI7" s="51">
        <v>18</v>
      </c>
      <c r="AJ7" s="52" t="s">
        <v>0</v>
      </c>
      <c r="AK7" s="53">
        <v>25</v>
      </c>
      <c r="AL7" s="51"/>
      <c r="AM7" s="52" t="s">
        <v>0</v>
      </c>
      <c r="AN7" s="53"/>
      <c r="AO7" s="50">
        <f t="shared" si="0"/>
        <v>34</v>
      </c>
      <c r="AP7" s="52" t="s">
        <v>0</v>
      </c>
      <c r="AQ7" s="49">
        <f t="shared" si="1"/>
        <v>50</v>
      </c>
      <c r="AR7" t="s">
        <v>45</v>
      </c>
    </row>
    <row r="8" spans="2:44" ht="30" customHeight="1" thickBot="1" x14ac:dyDescent="0.35">
      <c r="B8" s="91"/>
      <c r="C8" s="98"/>
      <c r="D8" s="99"/>
      <c r="E8" s="100"/>
      <c r="F8" s="31">
        <f>SUM(F5:F7)</f>
        <v>34</v>
      </c>
      <c r="G8" s="32" t="s">
        <v>0</v>
      </c>
      <c r="H8" s="33">
        <f>SUM(H5:H7)</f>
        <v>50</v>
      </c>
      <c r="I8" s="31">
        <f>SUM(I5:I7)</f>
        <v>37</v>
      </c>
      <c r="J8" s="32" t="s">
        <v>0</v>
      </c>
      <c r="K8" s="33">
        <f>SUM(K5:K7)</f>
        <v>50</v>
      </c>
      <c r="L8" s="31">
        <f>SUM(L5:L7)</f>
        <v>30</v>
      </c>
      <c r="M8" s="32" t="s">
        <v>0</v>
      </c>
      <c r="N8" s="33">
        <f>SUM(N5:N7)</f>
        <v>50</v>
      </c>
      <c r="O8" s="31">
        <f>SUM(O5:O7)</f>
        <v>39</v>
      </c>
      <c r="P8" s="32" t="s">
        <v>0</v>
      </c>
      <c r="Q8" s="33">
        <f>SUM(Q5:Q7)</f>
        <v>50</v>
      </c>
      <c r="R8" s="125"/>
      <c r="S8" s="126"/>
      <c r="T8" s="127"/>
      <c r="U8" s="122"/>
      <c r="V8" s="123"/>
      <c r="W8" s="124"/>
      <c r="X8" s="73">
        <v>0.47916666666666669</v>
      </c>
      <c r="Y8" s="57" t="s">
        <v>23</v>
      </c>
      <c r="Z8" s="57" t="str">
        <f>B24</f>
        <v>Red Volley Frýdlant n/O</v>
      </c>
      <c r="AA8" s="60" t="s">
        <v>6</v>
      </c>
      <c r="AB8" s="61" t="str">
        <f>B14</f>
        <v>Palkovice C</v>
      </c>
      <c r="AC8" s="51">
        <v>0</v>
      </c>
      <c r="AD8" s="52" t="s">
        <v>0</v>
      </c>
      <c r="AE8" s="53">
        <v>2</v>
      </c>
      <c r="AF8" s="51">
        <v>22</v>
      </c>
      <c r="AG8" s="52" t="s">
        <v>0</v>
      </c>
      <c r="AH8" s="53">
        <v>25</v>
      </c>
      <c r="AI8" s="51">
        <v>21</v>
      </c>
      <c r="AJ8" s="52" t="s">
        <v>0</v>
      </c>
      <c r="AK8" s="53">
        <v>25</v>
      </c>
      <c r="AL8" s="51"/>
      <c r="AM8" s="52" t="s">
        <v>0</v>
      </c>
      <c r="AN8" s="53"/>
      <c r="AO8" s="50">
        <f t="shared" si="0"/>
        <v>43</v>
      </c>
      <c r="AP8" s="52" t="s">
        <v>0</v>
      </c>
      <c r="AQ8" s="49">
        <f t="shared" si="1"/>
        <v>50</v>
      </c>
      <c r="AR8" t="s">
        <v>49</v>
      </c>
    </row>
    <row r="9" spans="2:44" ht="30" customHeight="1" thickBot="1" x14ac:dyDescent="0.35">
      <c r="B9" s="89" t="s">
        <v>12</v>
      </c>
      <c r="C9" s="23">
        <f>H4</f>
        <v>2</v>
      </c>
      <c r="D9" s="26" t="s">
        <v>0</v>
      </c>
      <c r="E9" s="25">
        <f>F4</f>
        <v>0</v>
      </c>
      <c r="F9" s="92"/>
      <c r="G9" s="93"/>
      <c r="H9" s="94"/>
      <c r="I9" s="23">
        <f>AC11</f>
        <v>2</v>
      </c>
      <c r="J9" s="24" t="s">
        <v>0</v>
      </c>
      <c r="K9" s="25">
        <f>AE11</f>
        <v>0</v>
      </c>
      <c r="L9" s="23">
        <f>AE14</f>
        <v>2</v>
      </c>
      <c r="M9" s="26" t="s">
        <v>0</v>
      </c>
      <c r="N9" s="25">
        <f>AC14</f>
        <v>0</v>
      </c>
      <c r="O9" s="23">
        <f>AC5</f>
        <v>2</v>
      </c>
      <c r="P9" s="26" t="s">
        <v>0</v>
      </c>
      <c r="Q9" s="25">
        <f>AE5</f>
        <v>0</v>
      </c>
      <c r="R9" s="101">
        <f>O9+L9+I9+C9</f>
        <v>8</v>
      </c>
      <c r="S9" s="103" t="s">
        <v>0</v>
      </c>
      <c r="T9" s="105">
        <f>Q9+N9+K9+E9</f>
        <v>0</v>
      </c>
      <c r="U9" s="122">
        <f>R9</f>
        <v>8</v>
      </c>
      <c r="V9" s="123">
        <f>R12/T12</f>
        <v>1.4285714285714286</v>
      </c>
      <c r="W9" s="124">
        <v>1</v>
      </c>
      <c r="X9" s="73">
        <v>0.51041666666666663</v>
      </c>
      <c r="Y9" s="57" t="s">
        <v>34</v>
      </c>
      <c r="Z9" s="57" t="str">
        <f>B19</f>
        <v>Valmezáci</v>
      </c>
      <c r="AA9" s="60" t="s">
        <v>6</v>
      </c>
      <c r="AB9" s="61" t="str">
        <f>B24</f>
        <v>Red Volley Frýdlant n/O</v>
      </c>
      <c r="AC9" s="51">
        <v>2</v>
      </c>
      <c r="AD9" s="52" t="s">
        <v>0</v>
      </c>
      <c r="AE9" s="53">
        <v>0</v>
      </c>
      <c r="AF9" s="51">
        <v>25</v>
      </c>
      <c r="AG9" s="52" t="s">
        <v>0</v>
      </c>
      <c r="AH9" s="53">
        <v>20</v>
      </c>
      <c r="AI9" s="51">
        <v>25</v>
      </c>
      <c r="AJ9" s="52" t="s">
        <v>0</v>
      </c>
      <c r="AK9" s="53">
        <v>14</v>
      </c>
      <c r="AL9" s="51"/>
      <c r="AM9" s="52" t="s">
        <v>0</v>
      </c>
      <c r="AN9" s="53"/>
      <c r="AO9" s="50">
        <f t="shared" si="0"/>
        <v>50</v>
      </c>
      <c r="AP9" s="52" t="s">
        <v>0</v>
      </c>
      <c r="AQ9" s="49">
        <f t="shared" si="1"/>
        <v>34</v>
      </c>
      <c r="AR9" t="s">
        <v>48</v>
      </c>
    </row>
    <row r="10" spans="2:44" ht="30" customHeight="1" thickBot="1" x14ac:dyDescent="0.35">
      <c r="B10" s="90"/>
      <c r="C10" s="27">
        <f>H5</f>
        <v>25</v>
      </c>
      <c r="D10" s="28" t="s">
        <v>0</v>
      </c>
      <c r="E10" s="29">
        <f>F5</f>
        <v>16</v>
      </c>
      <c r="F10" s="95"/>
      <c r="G10" s="96"/>
      <c r="H10" s="97"/>
      <c r="I10" s="27">
        <f>AF11</f>
        <v>25</v>
      </c>
      <c r="J10" s="30" t="s">
        <v>0</v>
      </c>
      <c r="K10" s="29">
        <f>AH11</f>
        <v>17</v>
      </c>
      <c r="L10" s="27">
        <f>AH14</f>
        <v>25</v>
      </c>
      <c r="M10" s="28" t="s">
        <v>0</v>
      </c>
      <c r="N10" s="29">
        <f>AF14</f>
        <v>21</v>
      </c>
      <c r="O10" s="27">
        <f>AF5</f>
        <v>25</v>
      </c>
      <c r="P10" s="28" t="s">
        <v>0</v>
      </c>
      <c r="Q10" s="29">
        <f>AH5</f>
        <v>8</v>
      </c>
      <c r="R10" s="102"/>
      <c r="S10" s="104"/>
      <c r="T10" s="106"/>
      <c r="U10" s="122"/>
      <c r="V10" s="123"/>
      <c r="W10" s="124"/>
      <c r="X10" s="74" t="s">
        <v>50</v>
      </c>
      <c r="Y10" s="57" t="s">
        <v>35</v>
      </c>
      <c r="Z10" s="57" t="str">
        <f>B14</f>
        <v>Palkovice C</v>
      </c>
      <c r="AA10" s="60" t="s">
        <v>6</v>
      </c>
      <c r="AB10" s="61" t="str">
        <f>B4</f>
        <v>Blue Volley Ostrava, exl. Kadeti</v>
      </c>
      <c r="AC10" s="51">
        <v>2</v>
      </c>
      <c r="AD10" s="52" t="s">
        <v>0</v>
      </c>
      <c r="AE10" s="53">
        <v>0</v>
      </c>
      <c r="AF10" s="51">
        <v>25</v>
      </c>
      <c r="AG10" s="52" t="s">
        <v>0</v>
      </c>
      <c r="AH10" s="53">
        <v>16</v>
      </c>
      <c r="AI10" s="51">
        <v>25</v>
      </c>
      <c r="AJ10" s="52" t="s">
        <v>0</v>
      </c>
      <c r="AK10" s="53">
        <v>21</v>
      </c>
      <c r="AL10" s="51"/>
      <c r="AM10" s="52" t="s">
        <v>0</v>
      </c>
      <c r="AN10" s="53"/>
      <c r="AO10" s="50">
        <f t="shared" si="0"/>
        <v>50</v>
      </c>
      <c r="AP10" s="52" t="s">
        <v>0</v>
      </c>
      <c r="AQ10" s="49">
        <f t="shared" si="1"/>
        <v>37</v>
      </c>
      <c r="AR10" t="s">
        <v>46</v>
      </c>
    </row>
    <row r="11" spans="2:44" ht="30" customHeight="1" thickBot="1" x14ac:dyDescent="0.35">
      <c r="B11" s="90"/>
      <c r="C11" s="27">
        <f>H6</f>
        <v>25</v>
      </c>
      <c r="D11" s="28" t="s">
        <v>0</v>
      </c>
      <c r="E11" s="29">
        <f>F6</f>
        <v>18</v>
      </c>
      <c r="F11" s="95"/>
      <c r="G11" s="96"/>
      <c r="H11" s="97"/>
      <c r="I11" s="27">
        <f>AI11</f>
        <v>25</v>
      </c>
      <c r="J11" s="28" t="s">
        <v>0</v>
      </c>
      <c r="K11" s="29">
        <f>AK11</f>
        <v>22</v>
      </c>
      <c r="L11" s="27">
        <f>AK14</f>
        <v>25</v>
      </c>
      <c r="M11" s="28" t="s">
        <v>0</v>
      </c>
      <c r="N11" s="29">
        <f>AI14</f>
        <v>18</v>
      </c>
      <c r="O11" s="27">
        <f>AI5</f>
        <v>25</v>
      </c>
      <c r="P11" s="28" t="s">
        <v>0</v>
      </c>
      <c r="Q11" s="29">
        <f>AK5</f>
        <v>20</v>
      </c>
      <c r="R11" s="102"/>
      <c r="S11" s="104"/>
      <c r="T11" s="106"/>
      <c r="U11" s="122"/>
      <c r="V11" s="123"/>
      <c r="W11" s="124"/>
      <c r="X11" s="73">
        <v>0.57291666666666663</v>
      </c>
      <c r="Y11" s="57" t="s">
        <v>36</v>
      </c>
      <c r="Z11" s="57" t="str">
        <f>B9</f>
        <v>Vamos Rafa</v>
      </c>
      <c r="AA11" s="60" t="s">
        <v>6</v>
      </c>
      <c r="AB11" s="61" t="str">
        <f>B14</f>
        <v>Palkovice C</v>
      </c>
      <c r="AC11" s="51">
        <v>2</v>
      </c>
      <c r="AD11" s="52" t="s">
        <v>0</v>
      </c>
      <c r="AE11" s="53">
        <v>0</v>
      </c>
      <c r="AF11" s="51">
        <v>25</v>
      </c>
      <c r="AG11" s="52" t="s">
        <v>0</v>
      </c>
      <c r="AH11" s="53">
        <v>17</v>
      </c>
      <c r="AI11" s="51">
        <v>25</v>
      </c>
      <c r="AJ11" s="52" t="s">
        <v>0</v>
      </c>
      <c r="AK11" s="53">
        <v>22</v>
      </c>
      <c r="AL11" s="51"/>
      <c r="AM11" s="52" t="s">
        <v>0</v>
      </c>
      <c r="AN11" s="53"/>
      <c r="AO11" s="50">
        <f>AF11+AI11+AL11</f>
        <v>50</v>
      </c>
      <c r="AP11" s="52" t="s">
        <v>0</v>
      </c>
      <c r="AQ11" s="49">
        <f t="shared" si="1"/>
        <v>39</v>
      </c>
      <c r="AR11" t="s">
        <v>44</v>
      </c>
    </row>
    <row r="12" spans="2:44" ht="30" customHeight="1" thickBot="1" x14ac:dyDescent="0.35">
      <c r="B12" s="90"/>
      <c r="C12" s="27">
        <f>H7</f>
        <v>0</v>
      </c>
      <c r="D12" s="28" t="s">
        <v>0</v>
      </c>
      <c r="E12" s="29">
        <f>F7</f>
        <v>0</v>
      </c>
      <c r="F12" s="95"/>
      <c r="G12" s="96"/>
      <c r="H12" s="97"/>
      <c r="I12" s="27">
        <f>AL11</f>
        <v>0</v>
      </c>
      <c r="J12" s="34" t="s">
        <v>0</v>
      </c>
      <c r="K12" s="29">
        <f>AN11</f>
        <v>0</v>
      </c>
      <c r="L12" s="27">
        <f>AN14</f>
        <v>0</v>
      </c>
      <c r="M12" s="28" t="s">
        <v>0</v>
      </c>
      <c r="N12" s="29">
        <f>AL14</f>
        <v>0</v>
      </c>
      <c r="O12" s="27">
        <f>AL5</f>
        <v>0</v>
      </c>
      <c r="P12" s="28" t="s">
        <v>0</v>
      </c>
      <c r="Q12" s="29">
        <f>AN5</f>
        <v>0</v>
      </c>
      <c r="R12" s="102">
        <f>O13+L13+I13+C13</f>
        <v>200</v>
      </c>
      <c r="S12" s="104" t="s">
        <v>0</v>
      </c>
      <c r="T12" s="106">
        <f>Q13+N13++K13+E13</f>
        <v>140</v>
      </c>
      <c r="U12" s="122"/>
      <c r="V12" s="123"/>
      <c r="W12" s="124"/>
      <c r="X12" s="73">
        <v>0.60416666666666663</v>
      </c>
      <c r="Y12" s="57" t="s">
        <v>37</v>
      </c>
      <c r="Z12" s="57" t="str">
        <f>B4</f>
        <v>Blue Volley Ostrava, exl. Kadeti</v>
      </c>
      <c r="AA12" s="60" t="s">
        <v>6</v>
      </c>
      <c r="AB12" s="61" t="str">
        <f>B19</f>
        <v>Valmezáci</v>
      </c>
      <c r="AC12" s="51">
        <v>0</v>
      </c>
      <c r="AD12" s="52" t="s">
        <v>0</v>
      </c>
      <c r="AE12" s="53">
        <v>2</v>
      </c>
      <c r="AF12" s="51">
        <v>21</v>
      </c>
      <c r="AG12" s="52" t="s">
        <v>0</v>
      </c>
      <c r="AH12" s="53">
        <v>25</v>
      </c>
      <c r="AI12" s="51">
        <v>9</v>
      </c>
      <c r="AJ12" s="52" t="s">
        <v>0</v>
      </c>
      <c r="AK12" s="53">
        <v>25</v>
      </c>
      <c r="AL12" s="51"/>
      <c r="AM12" s="52" t="s">
        <v>0</v>
      </c>
      <c r="AN12" s="53"/>
      <c r="AO12" s="50">
        <f t="shared" si="0"/>
        <v>30</v>
      </c>
      <c r="AP12" s="52" t="s">
        <v>0</v>
      </c>
      <c r="AQ12" s="49">
        <f t="shared" si="1"/>
        <v>50</v>
      </c>
      <c r="AR12" t="s">
        <v>46</v>
      </c>
    </row>
    <row r="13" spans="2:44" ht="30" customHeight="1" thickBot="1" x14ac:dyDescent="0.35">
      <c r="B13" s="91"/>
      <c r="C13" s="31">
        <f>SUM(C10:C12)</f>
        <v>50</v>
      </c>
      <c r="D13" s="32" t="s">
        <v>0</v>
      </c>
      <c r="E13" s="33">
        <f>SUM(E10:E12)</f>
        <v>34</v>
      </c>
      <c r="F13" s="98"/>
      <c r="G13" s="99"/>
      <c r="H13" s="100"/>
      <c r="I13" s="31">
        <f>SUM(I10:I12)</f>
        <v>50</v>
      </c>
      <c r="J13" s="34" t="s">
        <v>0</v>
      </c>
      <c r="K13" s="33">
        <f>SUM(K10:K12)</f>
        <v>39</v>
      </c>
      <c r="L13" s="31">
        <f>SUM(L10:L12)</f>
        <v>50</v>
      </c>
      <c r="M13" s="32" t="s">
        <v>0</v>
      </c>
      <c r="N13" s="33">
        <f>SUM(N10:N12)</f>
        <v>39</v>
      </c>
      <c r="O13" s="31">
        <f>SUM(O10:O12)</f>
        <v>50</v>
      </c>
      <c r="P13" s="32" t="s">
        <v>0</v>
      </c>
      <c r="Q13" s="33">
        <f>SUM(Q10:Q12)</f>
        <v>28</v>
      </c>
      <c r="R13" s="125"/>
      <c r="S13" s="126"/>
      <c r="T13" s="127"/>
      <c r="U13" s="122"/>
      <c r="V13" s="123"/>
      <c r="W13" s="124"/>
      <c r="X13" s="73">
        <v>0.63194444444444442</v>
      </c>
      <c r="Y13" s="57" t="s">
        <v>38</v>
      </c>
      <c r="Z13" s="57" t="str">
        <f>B24</f>
        <v>Red Volley Frýdlant n/O</v>
      </c>
      <c r="AA13" s="60" t="s">
        <v>6</v>
      </c>
      <c r="AB13" s="61" t="str">
        <f>B4</f>
        <v>Blue Volley Ostrava, exl. Kadeti</v>
      </c>
      <c r="AC13" s="51">
        <v>2</v>
      </c>
      <c r="AD13" s="52" t="s">
        <v>0</v>
      </c>
      <c r="AE13" s="53">
        <v>0</v>
      </c>
      <c r="AF13" s="51">
        <v>25</v>
      </c>
      <c r="AG13" s="52" t="s">
        <v>0</v>
      </c>
      <c r="AH13" s="53">
        <v>15</v>
      </c>
      <c r="AI13" s="51">
        <v>25</v>
      </c>
      <c r="AJ13" s="52" t="s">
        <v>0</v>
      </c>
      <c r="AK13" s="53">
        <v>24</v>
      </c>
      <c r="AL13" s="51"/>
      <c r="AM13" s="52" t="s">
        <v>0</v>
      </c>
      <c r="AN13" s="53"/>
      <c r="AO13" s="50">
        <f t="shared" si="0"/>
        <v>50</v>
      </c>
      <c r="AP13" s="52" t="s">
        <v>0</v>
      </c>
      <c r="AQ13" s="49">
        <f t="shared" si="1"/>
        <v>39</v>
      </c>
      <c r="AR13" t="s">
        <v>49</v>
      </c>
    </row>
    <row r="14" spans="2:44" ht="30" customHeight="1" thickBot="1" x14ac:dyDescent="0.35">
      <c r="B14" s="89" t="s">
        <v>14</v>
      </c>
      <c r="C14" s="23">
        <f>K4</f>
        <v>2</v>
      </c>
      <c r="D14" s="26" t="s">
        <v>0</v>
      </c>
      <c r="E14" s="25">
        <f>I4</f>
        <v>0</v>
      </c>
      <c r="F14" s="23">
        <f>K9</f>
        <v>0</v>
      </c>
      <c r="G14" s="26" t="s">
        <v>0</v>
      </c>
      <c r="H14" s="25">
        <f>I9</f>
        <v>2</v>
      </c>
      <c r="I14" s="92"/>
      <c r="J14" s="93"/>
      <c r="K14" s="94"/>
      <c r="L14" s="23">
        <f>AC6</f>
        <v>2</v>
      </c>
      <c r="M14" s="26" t="s">
        <v>0</v>
      </c>
      <c r="N14" s="25">
        <f>AE6</f>
        <v>0</v>
      </c>
      <c r="O14" s="23">
        <f>AE8</f>
        <v>2</v>
      </c>
      <c r="P14" s="26" t="s">
        <v>0</v>
      </c>
      <c r="Q14" s="25">
        <f>AC8</f>
        <v>0</v>
      </c>
      <c r="R14" s="101">
        <f>O14+L14+F14+C14</f>
        <v>6</v>
      </c>
      <c r="S14" s="103" t="s">
        <v>0</v>
      </c>
      <c r="T14" s="105">
        <f>Q14+N14+H14+E14</f>
        <v>2</v>
      </c>
      <c r="U14" s="122">
        <f>R14</f>
        <v>6</v>
      </c>
      <c r="V14" s="123">
        <f>R17/T17</f>
        <v>1.0738636363636365</v>
      </c>
      <c r="W14" s="124">
        <v>2</v>
      </c>
      <c r="X14" s="72">
        <v>0.65625</v>
      </c>
      <c r="Y14" s="57" t="s">
        <v>39</v>
      </c>
      <c r="Z14" s="57" t="str">
        <f>B19</f>
        <v>Valmezáci</v>
      </c>
      <c r="AA14" s="62" t="s">
        <v>6</v>
      </c>
      <c r="AB14" s="63" t="str">
        <f>B9</f>
        <v>Vamos Rafa</v>
      </c>
      <c r="AC14" s="54">
        <v>0</v>
      </c>
      <c r="AD14" s="55" t="s">
        <v>0</v>
      </c>
      <c r="AE14" s="56">
        <v>2</v>
      </c>
      <c r="AF14" s="54">
        <v>21</v>
      </c>
      <c r="AG14" s="55" t="s">
        <v>0</v>
      </c>
      <c r="AH14" s="56">
        <v>25</v>
      </c>
      <c r="AI14" s="54">
        <v>18</v>
      </c>
      <c r="AJ14" s="55" t="s">
        <v>0</v>
      </c>
      <c r="AK14" s="56">
        <v>25</v>
      </c>
      <c r="AL14" s="54"/>
      <c r="AM14" s="55" t="s">
        <v>0</v>
      </c>
      <c r="AN14" s="56"/>
      <c r="AO14" s="54">
        <f t="shared" si="0"/>
        <v>39</v>
      </c>
      <c r="AP14" s="55" t="s">
        <v>0</v>
      </c>
      <c r="AQ14" s="56">
        <f t="shared" si="1"/>
        <v>50</v>
      </c>
      <c r="AR14" t="s">
        <v>46</v>
      </c>
    </row>
    <row r="15" spans="2:44" ht="26.4" thickBot="1" x14ac:dyDescent="0.35">
      <c r="B15" s="90"/>
      <c r="C15" s="27">
        <f>K5</f>
        <v>25</v>
      </c>
      <c r="D15" s="28" t="s">
        <v>0</v>
      </c>
      <c r="E15" s="29">
        <f>I5</f>
        <v>16</v>
      </c>
      <c r="F15" s="27">
        <f>K10</f>
        <v>17</v>
      </c>
      <c r="G15" s="28" t="s">
        <v>0</v>
      </c>
      <c r="H15" s="29">
        <f>I10</f>
        <v>25</v>
      </c>
      <c r="I15" s="95"/>
      <c r="J15" s="96"/>
      <c r="K15" s="97"/>
      <c r="L15" s="27">
        <f>AF6</f>
        <v>25</v>
      </c>
      <c r="M15" s="28" t="s">
        <v>0</v>
      </c>
      <c r="N15" s="29">
        <f>AH6</f>
        <v>23</v>
      </c>
      <c r="O15" s="27">
        <f>AH8</f>
        <v>25</v>
      </c>
      <c r="P15" s="28" t="s">
        <v>0</v>
      </c>
      <c r="Q15" s="29">
        <f>AF8</f>
        <v>22</v>
      </c>
      <c r="R15" s="102"/>
      <c r="S15" s="104"/>
      <c r="T15" s="106"/>
      <c r="U15" s="122"/>
      <c r="V15" s="123"/>
      <c r="W15" s="124"/>
      <c r="X15" s="3"/>
    </row>
    <row r="16" spans="2:44" ht="26.4" thickBot="1" x14ac:dyDescent="0.35">
      <c r="B16" s="90"/>
      <c r="C16" s="27">
        <f>K6</f>
        <v>25</v>
      </c>
      <c r="D16" s="28" t="s">
        <v>0</v>
      </c>
      <c r="E16" s="29">
        <f>I6</f>
        <v>21</v>
      </c>
      <c r="F16" s="27">
        <f>K11</f>
        <v>22</v>
      </c>
      <c r="G16" s="28" t="s">
        <v>0</v>
      </c>
      <c r="H16" s="29">
        <f>I11</f>
        <v>25</v>
      </c>
      <c r="I16" s="95"/>
      <c r="J16" s="96"/>
      <c r="K16" s="97"/>
      <c r="L16" s="27">
        <f>AI6</f>
        <v>25</v>
      </c>
      <c r="M16" s="28" t="s">
        <v>0</v>
      </c>
      <c r="N16" s="29">
        <f>AK6</f>
        <v>23</v>
      </c>
      <c r="O16" s="27">
        <f>AK8</f>
        <v>25</v>
      </c>
      <c r="P16" s="28" t="s">
        <v>0</v>
      </c>
      <c r="Q16" s="29">
        <f>AI8</f>
        <v>21</v>
      </c>
      <c r="R16" s="102"/>
      <c r="S16" s="104"/>
      <c r="T16" s="106"/>
      <c r="U16" s="122"/>
      <c r="V16" s="123"/>
      <c r="W16" s="124"/>
      <c r="X16" s="3"/>
    </row>
    <row r="17" spans="2:24" ht="26.4" thickBot="1" x14ac:dyDescent="0.35">
      <c r="B17" s="90"/>
      <c r="C17" s="27">
        <f>K7</f>
        <v>0</v>
      </c>
      <c r="D17" s="28" t="s">
        <v>0</v>
      </c>
      <c r="E17" s="29">
        <f>I7</f>
        <v>0</v>
      </c>
      <c r="F17" s="27">
        <f>K12</f>
        <v>0</v>
      </c>
      <c r="G17" s="28" t="s">
        <v>0</v>
      </c>
      <c r="H17" s="29">
        <f>I12</f>
        <v>0</v>
      </c>
      <c r="I17" s="95"/>
      <c r="J17" s="96"/>
      <c r="K17" s="97"/>
      <c r="L17" s="27">
        <f>AL6</f>
        <v>0</v>
      </c>
      <c r="M17" s="28" t="s">
        <v>0</v>
      </c>
      <c r="N17" s="29">
        <f>AN6</f>
        <v>0</v>
      </c>
      <c r="O17" s="27">
        <f>AN8</f>
        <v>0</v>
      </c>
      <c r="P17" s="28" t="s">
        <v>0</v>
      </c>
      <c r="Q17" s="29">
        <f>AL8</f>
        <v>0</v>
      </c>
      <c r="R17" s="102">
        <f>O18+L18+F18+C18</f>
        <v>189</v>
      </c>
      <c r="S17" s="104" t="s">
        <v>0</v>
      </c>
      <c r="T17" s="106">
        <f>Q18+N18+H18+E18</f>
        <v>176</v>
      </c>
      <c r="U17" s="122"/>
      <c r="V17" s="123"/>
      <c r="W17" s="124"/>
      <c r="X17" s="3"/>
    </row>
    <row r="18" spans="2:24" ht="26.4" thickBot="1" x14ac:dyDescent="0.35">
      <c r="B18" s="91"/>
      <c r="C18" s="31">
        <f>SUM(C15:C17)</f>
        <v>50</v>
      </c>
      <c r="D18" s="32" t="s">
        <v>0</v>
      </c>
      <c r="E18" s="33">
        <f>SUM(E15:E17)</f>
        <v>37</v>
      </c>
      <c r="F18" s="31">
        <f>SUM(F15:F17)</f>
        <v>39</v>
      </c>
      <c r="G18" s="32" t="s">
        <v>0</v>
      </c>
      <c r="H18" s="33">
        <f>SUM(H15:H17)</f>
        <v>50</v>
      </c>
      <c r="I18" s="98"/>
      <c r="J18" s="99"/>
      <c r="K18" s="100"/>
      <c r="L18" s="31">
        <f>SUM(L15:L17)</f>
        <v>50</v>
      </c>
      <c r="M18" s="32" t="s">
        <v>0</v>
      </c>
      <c r="N18" s="33">
        <f>SUM(N15:N17)</f>
        <v>46</v>
      </c>
      <c r="O18" s="31">
        <f>SUM(O15:O17)</f>
        <v>50</v>
      </c>
      <c r="P18" s="32" t="s">
        <v>0</v>
      </c>
      <c r="Q18" s="33">
        <f>SUM(Q15:Q17)</f>
        <v>43</v>
      </c>
      <c r="R18" s="125"/>
      <c r="S18" s="126"/>
      <c r="T18" s="127"/>
      <c r="U18" s="122"/>
      <c r="V18" s="123"/>
      <c r="W18" s="124"/>
      <c r="X18" s="3"/>
    </row>
    <row r="19" spans="2:24" ht="26.4" thickBot="1" x14ac:dyDescent="0.35">
      <c r="B19" s="89" t="s">
        <v>13</v>
      </c>
      <c r="C19" s="23">
        <f>N4</f>
        <v>2</v>
      </c>
      <c r="D19" s="26" t="s">
        <v>0</v>
      </c>
      <c r="E19" s="25">
        <f>L4</f>
        <v>0</v>
      </c>
      <c r="F19" s="23">
        <f>N9</f>
        <v>0</v>
      </c>
      <c r="G19" s="26" t="s">
        <v>0</v>
      </c>
      <c r="H19" s="25">
        <f>L9</f>
        <v>2</v>
      </c>
      <c r="I19" s="23">
        <f>N14</f>
        <v>0</v>
      </c>
      <c r="J19" s="26" t="s">
        <v>0</v>
      </c>
      <c r="K19" s="25">
        <f>L14</f>
        <v>2</v>
      </c>
      <c r="L19" s="92"/>
      <c r="M19" s="93"/>
      <c r="N19" s="94"/>
      <c r="O19" s="23">
        <f>AC9</f>
        <v>2</v>
      </c>
      <c r="P19" s="26" t="s">
        <v>0</v>
      </c>
      <c r="Q19" s="25">
        <f>AE9</f>
        <v>0</v>
      </c>
      <c r="R19" s="101">
        <f>O19+I19+F19+C19</f>
        <v>4</v>
      </c>
      <c r="S19" s="103" t="s">
        <v>0</v>
      </c>
      <c r="T19" s="105">
        <f>Q19+K19+H19+E19</f>
        <v>4</v>
      </c>
      <c r="U19" s="122">
        <f>R19</f>
        <v>4</v>
      </c>
      <c r="V19" s="123">
        <f>R22/T22</f>
        <v>1.1280487804878048</v>
      </c>
      <c r="W19" s="124">
        <v>3</v>
      </c>
      <c r="X19" s="3"/>
    </row>
    <row r="20" spans="2:24" ht="26.4" thickBot="1" x14ac:dyDescent="0.35">
      <c r="B20" s="90"/>
      <c r="C20" s="27">
        <f>N5</f>
        <v>25</v>
      </c>
      <c r="D20" s="28" t="s">
        <v>0</v>
      </c>
      <c r="E20" s="29">
        <f>L5</f>
        <v>21</v>
      </c>
      <c r="F20" s="27">
        <f>N10</f>
        <v>21</v>
      </c>
      <c r="G20" s="28" t="s">
        <v>0</v>
      </c>
      <c r="H20" s="29">
        <f>L10</f>
        <v>25</v>
      </c>
      <c r="I20" s="27">
        <f>N15</f>
        <v>23</v>
      </c>
      <c r="J20" s="28" t="s">
        <v>0</v>
      </c>
      <c r="K20" s="29">
        <f>L15</f>
        <v>25</v>
      </c>
      <c r="L20" s="95"/>
      <c r="M20" s="96"/>
      <c r="N20" s="97"/>
      <c r="O20" s="27">
        <f>AF9</f>
        <v>25</v>
      </c>
      <c r="P20" s="28" t="s">
        <v>0</v>
      </c>
      <c r="Q20" s="29">
        <f>AH9</f>
        <v>20</v>
      </c>
      <c r="R20" s="102"/>
      <c r="S20" s="104"/>
      <c r="T20" s="106"/>
      <c r="U20" s="122"/>
      <c r="V20" s="123"/>
      <c r="W20" s="124"/>
      <c r="X20" s="3"/>
    </row>
    <row r="21" spans="2:24" ht="26.4" thickBot="1" x14ac:dyDescent="0.35">
      <c r="B21" s="90"/>
      <c r="C21" s="27">
        <f>N6</f>
        <v>25</v>
      </c>
      <c r="D21" s="28" t="s">
        <v>0</v>
      </c>
      <c r="E21" s="29">
        <f>L6</f>
        <v>9</v>
      </c>
      <c r="F21" s="27">
        <f>N11</f>
        <v>18</v>
      </c>
      <c r="G21" s="28" t="s">
        <v>0</v>
      </c>
      <c r="H21" s="29">
        <f>L11</f>
        <v>25</v>
      </c>
      <c r="I21" s="27">
        <f>N16</f>
        <v>23</v>
      </c>
      <c r="J21" s="28" t="s">
        <v>0</v>
      </c>
      <c r="K21" s="29">
        <f>L16</f>
        <v>25</v>
      </c>
      <c r="L21" s="95"/>
      <c r="M21" s="96"/>
      <c r="N21" s="97"/>
      <c r="O21" s="27">
        <f>AI9</f>
        <v>25</v>
      </c>
      <c r="P21" s="28" t="s">
        <v>0</v>
      </c>
      <c r="Q21" s="29">
        <f>AK9</f>
        <v>14</v>
      </c>
      <c r="R21" s="102"/>
      <c r="S21" s="104"/>
      <c r="T21" s="106"/>
      <c r="U21" s="122"/>
      <c r="V21" s="123"/>
      <c r="W21" s="124"/>
      <c r="X21" s="3"/>
    </row>
    <row r="22" spans="2:24" ht="26.4" thickBot="1" x14ac:dyDescent="0.35">
      <c r="B22" s="90"/>
      <c r="C22" s="27">
        <f>N7</f>
        <v>0</v>
      </c>
      <c r="D22" s="28" t="s">
        <v>0</v>
      </c>
      <c r="E22" s="29">
        <f>L7</f>
        <v>0</v>
      </c>
      <c r="F22" s="27">
        <f>N12</f>
        <v>0</v>
      </c>
      <c r="G22" s="28" t="s">
        <v>0</v>
      </c>
      <c r="H22" s="29">
        <f>L12</f>
        <v>0</v>
      </c>
      <c r="I22" s="27">
        <f>N17</f>
        <v>0</v>
      </c>
      <c r="J22" s="28" t="s">
        <v>0</v>
      </c>
      <c r="K22" s="29">
        <f>L17</f>
        <v>0</v>
      </c>
      <c r="L22" s="95"/>
      <c r="M22" s="96"/>
      <c r="N22" s="97"/>
      <c r="O22" s="27">
        <f>AL9</f>
        <v>0</v>
      </c>
      <c r="P22" s="28" t="s">
        <v>0</v>
      </c>
      <c r="Q22" s="29">
        <f>AN9</f>
        <v>0</v>
      </c>
      <c r="R22" s="102">
        <f>O23+I23+F23+C23</f>
        <v>185</v>
      </c>
      <c r="S22" s="104" t="s">
        <v>0</v>
      </c>
      <c r="T22" s="106">
        <f>Q23+K23+H23+E23</f>
        <v>164</v>
      </c>
      <c r="U22" s="122"/>
      <c r="V22" s="123"/>
      <c r="W22" s="124"/>
      <c r="X22" s="3"/>
    </row>
    <row r="23" spans="2:24" ht="26.4" thickBot="1" x14ac:dyDescent="0.35">
      <c r="B23" s="91"/>
      <c r="C23" s="31">
        <f>SUM(C20:C22)</f>
        <v>50</v>
      </c>
      <c r="D23" s="32" t="s">
        <v>0</v>
      </c>
      <c r="E23" s="33">
        <f>SUM(E20:E22)</f>
        <v>30</v>
      </c>
      <c r="F23" s="31">
        <f>SUM(F20:F22)</f>
        <v>39</v>
      </c>
      <c r="G23" s="32" t="s">
        <v>0</v>
      </c>
      <c r="H23" s="33">
        <f>SUM(H20:H22)</f>
        <v>50</v>
      </c>
      <c r="I23" s="31">
        <f>SUM(I20:I22)</f>
        <v>46</v>
      </c>
      <c r="J23" s="32" t="s">
        <v>0</v>
      </c>
      <c r="K23" s="33">
        <f>SUM(K20:K22)</f>
        <v>50</v>
      </c>
      <c r="L23" s="98"/>
      <c r="M23" s="99"/>
      <c r="N23" s="100"/>
      <c r="O23" s="31">
        <f>SUM(O20:O22)</f>
        <v>50</v>
      </c>
      <c r="P23" s="32" t="s">
        <v>0</v>
      </c>
      <c r="Q23" s="33">
        <f>SUM(Q20:Q22)</f>
        <v>34</v>
      </c>
      <c r="R23" s="125"/>
      <c r="S23" s="126"/>
      <c r="T23" s="127"/>
      <c r="U23" s="122"/>
      <c r="V23" s="123"/>
      <c r="W23" s="124"/>
      <c r="X23" s="3"/>
    </row>
    <row r="24" spans="2:24" ht="26.4" thickBot="1" x14ac:dyDescent="0.35">
      <c r="B24" s="89" t="s">
        <v>32</v>
      </c>
      <c r="C24" s="23">
        <f>Q4</f>
        <v>2</v>
      </c>
      <c r="D24" s="26" t="s">
        <v>0</v>
      </c>
      <c r="E24" s="25">
        <f>O4</f>
        <v>0</v>
      </c>
      <c r="F24" s="23">
        <f>Q9</f>
        <v>0</v>
      </c>
      <c r="G24" s="26" t="s">
        <v>0</v>
      </c>
      <c r="H24" s="25">
        <f>O9</f>
        <v>2</v>
      </c>
      <c r="I24" s="23">
        <f>Q14</f>
        <v>0</v>
      </c>
      <c r="J24" s="26" t="s">
        <v>0</v>
      </c>
      <c r="K24" s="25">
        <f>O14</f>
        <v>2</v>
      </c>
      <c r="L24" s="23">
        <f>Q19</f>
        <v>0</v>
      </c>
      <c r="M24" s="26" t="s">
        <v>0</v>
      </c>
      <c r="N24" s="25">
        <f>O19</f>
        <v>2</v>
      </c>
      <c r="O24" s="92"/>
      <c r="P24" s="93"/>
      <c r="Q24" s="94"/>
      <c r="R24" s="101">
        <f>L24+I24+F24+C24</f>
        <v>2</v>
      </c>
      <c r="S24" s="103" t="s">
        <v>0</v>
      </c>
      <c r="T24" s="105">
        <f>N24+K24+H24+E24</f>
        <v>6</v>
      </c>
      <c r="U24" s="122">
        <f>R24</f>
        <v>2</v>
      </c>
      <c r="V24" s="123">
        <f>R27/T27</f>
        <v>0.82010582010582012</v>
      </c>
      <c r="W24" s="124">
        <v>4</v>
      </c>
      <c r="X24" s="3"/>
    </row>
    <row r="25" spans="2:24" ht="26.4" thickBot="1" x14ac:dyDescent="0.35">
      <c r="B25" s="90"/>
      <c r="C25" s="27">
        <f>Q5</f>
        <v>25</v>
      </c>
      <c r="D25" s="28" t="s">
        <v>0</v>
      </c>
      <c r="E25" s="29">
        <f>O5</f>
        <v>15</v>
      </c>
      <c r="F25" s="27">
        <f>Q10</f>
        <v>8</v>
      </c>
      <c r="G25" s="28" t="s">
        <v>0</v>
      </c>
      <c r="H25" s="29">
        <f>O10</f>
        <v>25</v>
      </c>
      <c r="I25" s="27">
        <f>Q15</f>
        <v>22</v>
      </c>
      <c r="J25" s="28" t="s">
        <v>0</v>
      </c>
      <c r="K25" s="29">
        <f>O15</f>
        <v>25</v>
      </c>
      <c r="L25" s="27">
        <f>Q20</f>
        <v>20</v>
      </c>
      <c r="M25" s="28" t="s">
        <v>0</v>
      </c>
      <c r="N25" s="29">
        <f>O20</f>
        <v>25</v>
      </c>
      <c r="O25" s="95"/>
      <c r="P25" s="96"/>
      <c r="Q25" s="97"/>
      <c r="R25" s="102"/>
      <c r="S25" s="104"/>
      <c r="T25" s="106"/>
      <c r="U25" s="122"/>
      <c r="V25" s="123"/>
      <c r="W25" s="124"/>
      <c r="X25" s="3"/>
    </row>
    <row r="26" spans="2:24" ht="26.4" thickBot="1" x14ac:dyDescent="0.35">
      <c r="B26" s="90"/>
      <c r="C26" s="27">
        <f>Q6</f>
        <v>25</v>
      </c>
      <c r="D26" s="28" t="s">
        <v>0</v>
      </c>
      <c r="E26" s="29">
        <f>O6</f>
        <v>24</v>
      </c>
      <c r="F26" s="27">
        <f>Q11</f>
        <v>20</v>
      </c>
      <c r="G26" s="28" t="s">
        <v>0</v>
      </c>
      <c r="H26" s="29">
        <f>O11</f>
        <v>25</v>
      </c>
      <c r="I26" s="27">
        <f>Q16</f>
        <v>21</v>
      </c>
      <c r="J26" s="28" t="s">
        <v>0</v>
      </c>
      <c r="K26" s="29">
        <f>O16</f>
        <v>25</v>
      </c>
      <c r="L26" s="27">
        <f>Q21</f>
        <v>14</v>
      </c>
      <c r="M26" s="28" t="s">
        <v>0</v>
      </c>
      <c r="N26" s="29">
        <f>O21</f>
        <v>25</v>
      </c>
      <c r="O26" s="95"/>
      <c r="P26" s="96"/>
      <c r="Q26" s="97"/>
      <c r="R26" s="102"/>
      <c r="S26" s="104"/>
      <c r="T26" s="106"/>
      <c r="U26" s="122"/>
      <c r="V26" s="123"/>
      <c r="W26" s="124"/>
      <c r="X26" s="3"/>
    </row>
    <row r="27" spans="2:24" ht="26.4" thickBot="1" x14ac:dyDescent="0.35">
      <c r="B27" s="90"/>
      <c r="C27" s="27">
        <f>Q7</f>
        <v>0</v>
      </c>
      <c r="D27" s="28" t="s">
        <v>0</v>
      </c>
      <c r="E27" s="29">
        <f>O7</f>
        <v>0</v>
      </c>
      <c r="F27" s="27">
        <f>Q12</f>
        <v>0</v>
      </c>
      <c r="G27" s="28" t="s">
        <v>0</v>
      </c>
      <c r="H27" s="29">
        <f>O12</f>
        <v>0</v>
      </c>
      <c r="I27" s="27">
        <f>Q17</f>
        <v>0</v>
      </c>
      <c r="J27" s="28" t="s">
        <v>0</v>
      </c>
      <c r="K27" s="29">
        <f>O17</f>
        <v>0</v>
      </c>
      <c r="L27" s="27">
        <f>Q22</f>
        <v>0</v>
      </c>
      <c r="M27" s="28" t="s">
        <v>0</v>
      </c>
      <c r="N27" s="29">
        <f>O22</f>
        <v>0</v>
      </c>
      <c r="O27" s="95"/>
      <c r="P27" s="96"/>
      <c r="Q27" s="97"/>
      <c r="R27" s="102">
        <f>L28+I28+F28+C28</f>
        <v>155</v>
      </c>
      <c r="S27" s="104" t="s">
        <v>0</v>
      </c>
      <c r="T27" s="106">
        <f>N28+K28+H28+E28</f>
        <v>189</v>
      </c>
      <c r="U27" s="122"/>
      <c r="V27" s="123"/>
      <c r="W27" s="124"/>
      <c r="X27" s="3"/>
    </row>
    <row r="28" spans="2:24" ht="26.4" thickBot="1" x14ac:dyDescent="0.35">
      <c r="B28" s="91"/>
      <c r="C28" s="31">
        <f>SUM(C25:C27)</f>
        <v>50</v>
      </c>
      <c r="D28" s="32" t="s">
        <v>0</v>
      </c>
      <c r="E28" s="33">
        <f>SUM(E25:E27)</f>
        <v>39</v>
      </c>
      <c r="F28" s="31">
        <f>SUM(F25:F27)</f>
        <v>28</v>
      </c>
      <c r="G28" s="32" t="s">
        <v>0</v>
      </c>
      <c r="H28" s="33">
        <f>SUM(H25:H27)</f>
        <v>50</v>
      </c>
      <c r="I28" s="31">
        <f>SUM(I25:I27)</f>
        <v>43</v>
      </c>
      <c r="J28" s="32" t="s">
        <v>0</v>
      </c>
      <c r="K28" s="33">
        <f>SUM(K25:K27)</f>
        <v>50</v>
      </c>
      <c r="L28" s="31">
        <f>SUM(L25:L27)</f>
        <v>34</v>
      </c>
      <c r="M28" s="32" t="s">
        <v>0</v>
      </c>
      <c r="N28" s="33">
        <f>SUM(N25:N27)</f>
        <v>50</v>
      </c>
      <c r="O28" s="98"/>
      <c r="P28" s="99"/>
      <c r="Q28" s="100"/>
      <c r="R28" s="125"/>
      <c r="S28" s="126"/>
      <c r="T28" s="127"/>
      <c r="U28" s="122"/>
      <c r="V28" s="123"/>
      <c r="W28" s="124"/>
      <c r="X28" s="3"/>
    </row>
  </sheetData>
  <mergeCells count="72">
    <mergeCell ref="O2:Q3"/>
    <mergeCell ref="B2:B3"/>
    <mergeCell ref="C2:E3"/>
    <mergeCell ref="F2:H3"/>
    <mergeCell ref="I2:K3"/>
    <mergeCell ref="L2:N3"/>
    <mergeCell ref="B4:B8"/>
    <mergeCell ref="C4:E8"/>
    <mergeCell ref="R4:R6"/>
    <mergeCell ref="S4:S6"/>
    <mergeCell ref="T4:T6"/>
    <mergeCell ref="R2:T2"/>
    <mergeCell ref="U2:U3"/>
    <mergeCell ref="V2:V3"/>
    <mergeCell ref="W2:W3"/>
    <mergeCell ref="Z4:AB4"/>
    <mergeCell ref="AF4:AH4"/>
    <mergeCell ref="AI4:AK4"/>
    <mergeCell ref="AL4:AN4"/>
    <mergeCell ref="AO4:AQ4"/>
    <mergeCell ref="R3:T3"/>
    <mergeCell ref="AC4:AE4"/>
    <mergeCell ref="U4:U8"/>
    <mergeCell ref="V4:V8"/>
    <mergeCell ref="W4:W8"/>
    <mergeCell ref="R7:R8"/>
    <mergeCell ref="S7:S8"/>
    <mergeCell ref="T7:T8"/>
    <mergeCell ref="B9:B13"/>
    <mergeCell ref="F9:H13"/>
    <mergeCell ref="R9:R11"/>
    <mergeCell ref="S9:S11"/>
    <mergeCell ref="T9:T11"/>
    <mergeCell ref="B14:B18"/>
    <mergeCell ref="I14:K18"/>
    <mergeCell ref="R14:R16"/>
    <mergeCell ref="S14:S16"/>
    <mergeCell ref="T14:T16"/>
    <mergeCell ref="V9:V13"/>
    <mergeCell ref="W9:W13"/>
    <mergeCell ref="R12:R13"/>
    <mergeCell ref="S12:S13"/>
    <mergeCell ref="T12:T13"/>
    <mergeCell ref="U9:U13"/>
    <mergeCell ref="U14:U18"/>
    <mergeCell ref="V14:V18"/>
    <mergeCell ref="W14:W18"/>
    <mergeCell ref="R17:R18"/>
    <mergeCell ref="S17:S18"/>
    <mergeCell ref="T17:T18"/>
    <mergeCell ref="B19:B23"/>
    <mergeCell ref="L19:N23"/>
    <mergeCell ref="R19:R21"/>
    <mergeCell ref="S19:S21"/>
    <mergeCell ref="T19:T21"/>
    <mergeCell ref="B24:B28"/>
    <mergeCell ref="O24:Q28"/>
    <mergeCell ref="R24:R26"/>
    <mergeCell ref="S24:S26"/>
    <mergeCell ref="T24:T26"/>
    <mergeCell ref="V19:V23"/>
    <mergeCell ref="W19:W23"/>
    <mergeCell ref="R22:R23"/>
    <mergeCell ref="S22:S23"/>
    <mergeCell ref="T22:T23"/>
    <mergeCell ref="U19:U23"/>
    <mergeCell ref="U24:U28"/>
    <mergeCell ref="V24:V28"/>
    <mergeCell ref="W24:W28"/>
    <mergeCell ref="R27:R28"/>
    <mergeCell ref="S27:S28"/>
    <mergeCell ref="T27:T28"/>
  </mergeCells>
  <phoneticPr fontId="5" type="noConversion"/>
  <pageMargins left="0.7" right="0.7" top="0.78740157499999996" bottom="0.78740157499999996" header="0.3" footer="0.3"/>
  <pageSetup paperSize="9" scale="60" orientation="landscape" r:id="rId1"/>
  <colBreaks count="2" manualBreakCount="2">
    <brk id="23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1"/>
  <sheetViews>
    <sheetView tabSelected="1" view="pageBreakPreview" topLeftCell="A4" zoomScaleNormal="100" zoomScaleSheetLayoutView="100" workbookViewId="0">
      <selection activeCell="D18" sqref="D18"/>
    </sheetView>
  </sheetViews>
  <sheetFormatPr defaultRowHeight="14.4" x14ac:dyDescent="0.3"/>
  <cols>
    <col min="1" max="1" width="5.77734375" customWidth="1"/>
    <col min="2" max="2" width="35.77734375" customWidth="1"/>
    <col min="3" max="3" width="2.109375" customWidth="1"/>
    <col min="4" max="4" width="35.77734375" customWidth="1"/>
    <col min="5" max="5" width="5.77734375" customWidth="1"/>
    <col min="6" max="6" width="2.109375" customWidth="1"/>
    <col min="7" max="8" width="5.77734375" customWidth="1"/>
    <col min="9" max="9" width="2.109375" customWidth="1"/>
    <col min="10" max="11" width="5.77734375" customWidth="1"/>
    <col min="12" max="12" width="2.109375" customWidth="1"/>
    <col min="13" max="14" width="5.77734375" customWidth="1"/>
    <col min="15" max="15" width="2.109375" customWidth="1"/>
    <col min="16" max="16" width="5.77734375" customWidth="1"/>
    <col min="17" max="17" width="7.77734375" customWidth="1"/>
    <col min="18" max="18" width="2" customWidth="1"/>
    <col min="19" max="19" width="7.77734375" customWidth="1"/>
    <col min="20" max="20" width="10.44140625" customWidth="1"/>
    <col min="21" max="21" width="3" customWidth="1"/>
  </cols>
  <sheetData>
    <row r="1" spans="1:20" ht="15" thickBot="1" x14ac:dyDescent="0.35"/>
    <row r="2" spans="1:20" ht="26.4" thickBot="1" x14ac:dyDescent="0.35">
      <c r="B2" s="155" t="s">
        <v>16</v>
      </c>
      <c r="C2" s="156"/>
      <c r="D2" s="157"/>
      <c r="E2" s="107" t="s">
        <v>1</v>
      </c>
      <c r="F2" s="108"/>
      <c r="G2" s="109"/>
      <c r="H2" s="107" t="s">
        <v>7</v>
      </c>
      <c r="I2" s="108"/>
      <c r="J2" s="109"/>
      <c r="K2" s="107" t="s">
        <v>8</v>
      </c>
      <c r="L2" s="108"/>
      <c r="M2" s="109"/>
      <c r="N2" s="107" t="s">
        <v>9</v>
      </c>
      <c r="O2" s="108"/>
      <c r="P2" s="109"/>
      <c r="Q2" s="110" t="s">
        <v>2</v>
      </c>
      <c r="R2" s="108"/>
      <c r="S2" s="109"/>
    </row>
    <row r="3" spans="1:20" ht="25.8" x14ac:dyDescent="0.3">
      <c r="A3" t="s">
        <v>59</v>
      </c>
      <c r="B3" s="64" t="s">
        <v>52</v>
      </c>
      <c r="C3" s="76" t="s">
        <v>6</v>
      </c>
      <c r="D3" s="75" t="s">
        <v>55</v>
      </c>
      <c r="E3" s="47">
        <v>2</v>
      </c>
      <c r="F3" s="48" t="s">
        <v>0</v>
      </c>
      <c r="G3" s="49">
        <v>0</v>
      </c>
      <c r="H3" s="47">
        <v>25</v>
      </c>
      <c r="I3" s="48" t="s">
        <v>0</v>
      </c>
      <c r="J3" s="49">
        <v>16</v>
      </c>
      <c r="K3" s="47">
        <v>25</v>
      </c>
      <c r="L3" s="48" t="s">
        <v>0</v>
      </c>
      <c r="M3" s="49">
        <v>19</v>
      </c>
      <c r="N3" s="47"/>
      <c r="O3" s="48" t="s">
        <v>0</v>
      </c>
      <c r="P3" s="49"/>
      <c r="Q3" s="50">
        <f>H3+K3+N3</f>
        <v>50</v>
      </c>
      <c r="R3" s="48" t="s">
        <v>0</v>
      </c>
      <c r="S3" s="49">
        <f>J3+M3+P3</f>
        <v>35</v>
      </c>
      <c r="T3" t="s">
        <v>48</v>
      </c>
    </row>
    <row r="4" spans="1:20" ht="25.8" x14ac:dyDescent="0.3">
      <c r="A4" t="s">
        <v>58</v>
      </c>
      <c r="B4" s="65" t="s">
        <v>54</v>
      </c>
      <c r="C4" s="77" t="s">
        <v>6</v>
      </c>
      <c r="D4" s="78" t="s">
        <v>13</v>
      </c>
      <c r="E4" s="51">
        <v>1</v>
      </c>
      <c r="F4" s="52" t="s">
        <v>0</v>
      </c>
      <c r="G4" s="53">
        <v>2</v>
      </c>
      <c r="H4" s="51">
        <v>25</v>
      </c>
      <c r="I4" s="52" t="s">
        <v>0</v>
      </c>
      <c r="J4" s="53">
        <v>17</v>
      </c>
      <c r="K4" s="51">
        <v>24</v>
      </c>
      <c r="L4" s="52" t="s">
        <v>0</v>
      </c>
      <c r="M4" s="53">
        <v>25</v>
      </c>
      <c r="N4" s="51">
        <v>13</v>
      </c>
      <c r="O4" s="52" t="s">
        <v>0</v>
      </c>
      <c r="P4" s="53">
        <v>15</v>
      </c>
      <c r="Q4" s="50">
        <f t="shared" ref="Q4:Q6" si="0">H4+K4+N4</f>
        <v>62</v>
      </c>
      <c r="R4" s="52" t="s">
        <v>0</v>
      </c>
      <c r="S4" s="49">
        <f t="shared" ref="S4:S6" si="1">J4+M4+P4</f>
        <v>57</v>
      </c>
      <c r="T4" t="s">
        <v>45</v>
      </c>
    </row>
    <row r="5" spans="1:20" ht="25.8" x14ac:dyDescent="0.3">
      <c r="A5" t="s">
        <v>58</v>
      </c>
      <c r="B5" s="65" t="s">
        <v>53</v>
      </c>
      <c r="C5" s="77" t="s">
        <v>6</v>
      </c>
      <c r="D5" s="78" t="s">
        <v>30</v>
      </c>
      <c r="E5" s="51">
        <v>2</v>
      </c>
      <c r="F5" s="52" t="s">
        <v>0</v>
      </c>
      <c r="G5" s="53">
        <v>0</v>
      </c>
      <c r="H5" s="51">
        <v>25</v>
      </c>
      <c r="I5" s="52" t="s">
        <v>0</v>
      </c>
      <c r="J5" s="53">
        <v>22</v>
      </c>
      <c r="K5" s="51">
        <v>25</v>
      </c>
      <c r="L5" s="52" t="s">
        <v>0</v>
      </c>
      <c r="M5" s="53">
        <v>18</v>
      </c>
      <c r="N5" s="51"/>
      <c r="O5" s="52" t="s">
        <v>0</v>
      </c>
      <c r="P5" s="53"/>
      <c r="Q5" s="50">
        <f t="shared" si="0"/>
        <v>50</v>
      </c>
      <c r="R5" s="52" t="s">
        <v>0</v>
      </c>
      <c r="S5" s="49">
        <f t="shared" si="1"/>
        <v>40</v>
      </c>
      <c r="T5" t="s">
        <v>46</v>
      </c>
    </row>
    <row r="6" spans="1:20" ht="25.8" x14ac:dyDescent="0.3">
      <c r="A6" t="s">
        <v>58</v>
      </c>
      <c r="B6" s="64" t="s">
        <v>51</v>
      </c>
      <c r="C6" s="79"/>
      <c r="D6" s="75" t="s">
        <v>14</v>
      </c>
      <c r="E6" s="51">
        <v>1</v>
      </c>
      <c r="F6" s="52" t="s">
        <v>0</v>
      </c>
      <c r="G6" s="53">
        <v>2</v>
      </c>
      <c r="H6" s="51">
        <v>20</v>
      </c>
      <c r="I6" s="52" t="s">
        <v>0</v>
      </c>
      <c r="J6" s="53">
        <v>25</v>
      </c>
      <c r="K6" s="51">
        <v>25</v>
      </c>
      <c r="L6" s="52" t="s">
        <v>0</v>
      </c>
      <c r="M6" s="53">
        <v>14</v>
      </c>
      <c r="N6" s="51">
        <v>11</v>
      </c>
      <c r="O6" s="52" t="s">
        <v>0</v>
      </c>
      <c r="P6" s="53">
        <v>15</v>
      </c>
      <c r="Q6" s="50">
        <f t="shared" si="0"/>
        <v>56</v>
      </c>
      <c r="R6" s="52" t="s">
        <v>0</v>
      </c>
      <c r="S6" s="49">
        <f t="shared" si="1"/>
        <v>54</v>
      </c>
      <c r="T6" t="s">
        <v>44</v>
      </c>
    </row>
    <row r="7" spans="1:20" ht="26.4" thickBot="1" x14ac:dyDescent="0.55000000000000004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20" ht="26.4" thickBot="1" x14ac:dyDescent="0.35">
      <c r="B8" s="155" t="s">
        <v>17</v>
      </c>
      <c r="C8" s="156"/>
      <c r="D8" s="157"/>
      <c r="E8" s="107" t="s">
        <v>1</v>
      </c>
      <c r="F8" s="108"/>
      <c r="G8" s="109"/>
      <c r="H8" s="107" t="s">
        <v>7</v>
      </c>
      <c r="I8" s="108"/>
      <c r="J8" s="109"/>
      <c r="K8" s="107" t="s">
        <v>8</v>
      </c>
      <c r="L8" s="108"/>
      <c r="M8" s="109"/>
      <c r="N8" s="107" t="s">
        <v>9</v>
      </c>
      <c r="O8" s="108"/>
      <c r="P8" s="109"/>
      <c r="Q8" s="110" t="s">
        <v>2</v>
      </c>
      <c r="R8" s="108"/>
      <c r="S8" s="109"/>
    </row>
    <row r="9" spans="1:20" ht="25.8" x14ac:dyDescent="0.3">
      <c r="A9" s="72">
        <v>0.75</v>
      </c>
      <c r="B9" s="64" t="s">
        <v>53</v>
      </c>
      <c r="C9" s="76" t="s">
        <v>6</v>
      </c>
      <c r="D9" s="75" t="s">
        <v>14</v>
      </c>
      <c r="E9" s="6">
        <v>2</v>
      </c>
      <c r="F9" s="7" t="s">
        <v>0</v>
      </c>
      <c r="G9" s="8">
        <v>1</v>
      </c>
      <c r="H9" s="6">
        <v>25</v>
      </c>
      <c r="I9" s="7" t="s">
        <v>0</v>
      </c>
      <c r="J9" s="8">
        <v>22</v>
      </c>
      <c r="K9" s="6">
        <v>24</v>
      </c>
      <c r="L9" s="7" t="s">
        <v>0</v>
      </c>
      <c r="M9" s="8">
        <v>25</v>
      </c>
      <c r="N9" s="6">
        <v>15</v>
      </c>
      <c r="O9" s="7" t="s">
        <v>0</v>
      </c>
      <c r="P9" s="8">
        <v>11</v>
      </c>
      <c r="Q9" s="50">
        <f>H9+K9+N9</f>
        <v>64</v>
      </c>
      <c r="R9" s="48" t="s">
        <v>0</v>
      </c>
      <c r="S9" s="49">
        <f>J9+M9+P9</f>
        <v>58</v>
      </c>
      <c r="T9" t="s">
        <v>45</v>
      </c>
    </row>
    <row r="10" spans="1:20" ht="25.8" x14ac:dyDescent="0.3">
      <c r="A10" s="72">
        <v>0.75</v>
      </c>
      <c r="B10" s="65" t="s">
        <v>13</v>
      </c>
      <c r="C10" s="77" t="s">
        <v>6</v>
      </c>
      <c r="D10" s="78" t="s">
        <v>12</v>
      </c>
      <c r="E10" s="11">
        <v>2</v>
      </c>
      <c r="F10" s="12" t="s">
        <v>0</v>
      </c>
      <c r="G10" s="13">
        <v>1</v>
      </c>
      <c r="H10" s="11">
        <v>25</v>
      </c>
      <c r="I10" s="12" t="s">
        <v>0</v>
      </c>
      <c r="J10" s="13">
        <v>16</v>
      </c>
      <c r="K10" s="11">
        <v>22</v>
      </c>
      <c r="L10" s="12" t="s">
        <v>0</v>
      </c>
      <c r="M10" s="13">
        <v>25</v>
      </c>
      <c r="N10" s="11">
        <v>15</v>
      </c>
      <c r="O10" s="12" t="s">
        <v>0</v>
      </c>
      <c r="P10" s="13">
        <v>14</v>
      </c>
      <c r="Q10" s="50">
        <f t="shared" ref="Q10" si="2">H10+K10+N10</f>
        <v>62</v>
      </c>
      <c r="R10" s="52" t="s">
        <v>0</v>
      </c>
      <c r="S10" s="49">
        <f t="shared" ref="S10" si="3">J10+M10+P10</f>
        <v>55</v>
      </c>
      <c r="T10" t="s">
        <v>49</v>
      </c>
    </row>
    <row r="11" spans="1:20" ht="26.4" thickBot="1" x14ac:dyDescent="0.55000000000000004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20" ht="26.4" thickBot="1" x14ac:dyDescent="0.35">
      <c r="B12" s="151" t="s">
        <v>18</v>
      </c>
      <c r="C12" s="152"/>
      <c r="D12" s="153"/>
      <c r="E12" s="154" t="s">
        <v>1</v>
      </c>
      <c r="F12" s="149"/>
      <c r="G12" s="150"/>
      <c r="H12" s="154" t="s">
        <v>7</v>
      </c>
      <c r="I12" s="149"/>
      <c r="J12" s="150"/>
      <c r="K12" s="154" t="s">
        <v>8</v>
      </c>
      <c r="L12" s="149"/>
      <c r="M12" s="150"/>
      <c r="N12" s="154" t="s">
        <v>9</v>
      </c>
      <c r="O12" s="149"/>
      <c r="P12" s="150"/>
      <c r="Q12" s="148" t="s">
        <v>2</v>
      </c>
      <c r="R12" s="149"/>
      <c r="S12" s="150"/>
    </row>
    <row r="13" spans="1:20" ht="25.8" x14ac:dyDescent="0.3">
      <c r="A13" s="72">
        <v>0.79166666666666663</v>
      </c>
      <c r="B13" s="81" t="s">
        <v>53</v>
      </c>
      <c r="C13" s="58" t="s">
        <v>6</v>
      </c>
      <c r="D13" s="82" t="s">
        <v>13</v>
      </c>
      <c r="E13" s="47">
        <v>2</v>
      </c>
      <c r="F13" s="48" t="s">
        <v>0</v>
      </c>
      <c r="G13" s="49">
        <v>0</v>
      </c>
      <c r="H13" s="47">
        <v>25</v>
      </c>
      <c r="I13" s="48" t="s">
        <v>0</v>
      </c>
      <c r="J13" s="49">
        <v>22</v>
      </c>
      <c r="K13" s="47">
        <v>25</v>
      </c>
      <c r="L13" s="48" t="s">
        <v>0</v>
      </c>
      <c r="M13" s="49">
        <v>12</v>
      </c>
      <c r="N13" s="47"/>
      <c r="O13" s="48" t="s">
        <v>0</v>
      </c>
      <c r="P13" s="49"/>
      <c r="Q13" s="50">
        <f>H13+K13+N13</f>
        <v>50</v>
      </c>
      <c r="R13" s="48" t="s">
        <v>0</v>
      </c>
      <c r="S13" s="49">
        <f>J13+M13+P13</f>
        <v>34</v>
      </c>
      <c r="T13" t="s">
        <v>57</v>
      </c>
    </row>
    <row r="14" spans="1:20" ht="26.4" thickBot="1" x14ac:dyDescent="0.55000000000000004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20" ht="26.4" thickBot="1" x14ac:dyDescent="0.35">
      <c r="B15" s="151" t="s">
        <v>19</v>
      </c>
      <c r="C15" s="152"/>
      <c r="D15" s="153"/>
      <c r="E15" s="154" t="s">
        <v>1</v>
      </c>
      <c r="F15" s="149"/>
      <c r="G15" s="150"/>
      <c r="H15" s="154" t="s">
        <v>7</v>
      </c>
      <c r="I15" s="149"/>
      <c r="J15" s="150"/>
      <c r="K15" s="154" t="s">
        <v>8</v>
      </c>
      <c r="L15" s="149"/>
      <c r="M15" s="150"/>
      <c r="N15" s="154" t="s">
        <v>9</v>
      </c>
      <c r="O15" s="149"/>
      <c r="P15" s="150"/>
      <c r="Q15" s="148" t="s">
        <v>2</v>
      </c>
      <c r="R15" s="149"/>
      <c r="S15" s="150"/>
    </row>
    <row r="16" spans="1:20" ht="25.8" x14ac:dyDescent="0.3">
      <c r="A16" s="72">
        <v>0.79166666666666663</v>
      </c>
      <c r="B16" s="81" t="s">
        <v>14</v>
      </c>
      <c r="C16" s="58" t="s">
        <v>6</v>
      </c>
      <c r="D16" s="82" t="s">
        <v>12</v>
      </c>
      <c r="E16" s="47">
        <v>0</v>
      </c>
      <c r="F16" s="48" t="s">
        <v>0</v>
      </c>
      <c r="G16" s="49">
        <v>2</v>
      </c>
      <c r="H16" s="47">
        <v>17</v>
      </c>
      <c r="I16" s="48" t="s">
        <v>0</v>
      </c>
      <c r="J16" s="49">
        <v>25</v>
      </c>
      <c r="K16" s="47">
        <v>21</v>
      </c>
      <c r="L16" s="48" t="s">
        <v>0</v>
      </c>
      <c r="M16" s="49">
        <v>25</v>
      </c>
      <c r="N16" s="47"/>
      <c r="O16" s="48" t="s">
        <v>0</v>
      </c>
      <c r="P16" s="49"/>
      <c r="Q16" s="50">
        <f>H16+K16+N16</f>
        <v>38</v>
      </c>
      <c r="R16" s="48" t="s">
        <v>0</v>
      </c>
      <c r="S16" s="49">
        <f>J16+M16+P16</f>
        <v>50</v>
      </c>
      <c r="T16" t="s">
        <v>56</v>
      </c>
    </row>
    <row r="18" spans="1:2" x14ac:dyDescent="0.3">
      <c r="A18" t="s">
        <v>20</v>
      </c>
      <c r="B18" t="s">
        <v>53</v>
      </c>
    </row>
    <row r="19" spans="1:2" x14ac:dyDescent="0.3">
      <c r="A19" t="s">
        <v>21</v>
      </c>
      <c r="B19" t="s">
        <v>13</v>
      </c>
    </row>
    <row r="20" spans="1:2" x14ac:dyDescent="0.3">
      <c r="A20" t="s">
        <v>22</v>
      </c>
      <c r="B20" t="s">
        <v>12</v>
      </c>
    </row>
    <row r="21" spans="1:2" x14ac:dyDescent="0.3">
      <c r="A21" t="s">
        <v>23</v>
      </c>
      <c r="B21" t="s">
        <v>14</v>
      </c>
    </row>
  </sheetData>
  <mergeCells count="24">
    <mergeCell ref="Q8:S8"/>
    <mergeCell ref="B2:D2"/>
    <mergeCell ref="E2:G2"/>
    <mergeCell ref="H2:J2"/>
    <mergeCell ref="K2:M2"/>
    <mergeCell ref="N2:P2"/>
    <mergeCell ref="Q2:S2"/>
    <mergeCell ref="B8:D8"/>
    <mergeCell ref="E8:G8"/>
    <mergeCell ref="H8:J8"/>
    <mergeCell ref="K8:M8"/>
    <mergeCell ref="N8:P8"/>
    <mergeCell ref="Q15:S15"/>
    <mergeCell ref="B12:D12"/>
    <mergeCell ref="E12:G12"/>
    <mergeCell ref="H12:J12"/>
    <mergeCell ref="K12:M12"/>
    <mergeCell ref="N12:P12"/>
    <mergeCell ref="Q12:S12"/>
    <mergeCell ref="B15:D15"/>
    <mergeCell ref="E15:G15"/>
    <mergeCell ref="H15:J15"/>
    <mergeCell ref="K15:M15"/>
    <mergeCell ref="N15:P15"/>
  </mergeCells>
  <phoneticPr fontId="5" type="noConversion"/>
  <pageMargins left="0.7" right="0.7" top="0.78740157499999996" bottom="0.78740157499999996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1-skupina</vt:lpstr>
      <vt:lpstr>2-skupina </vt:lpstr>
      <vt:lpstr>3-skupina</vt:lpstr>
      <vt:lpstr>finále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Šárka</cp:lastModifiedBy>
  <cp:lastPrinted>2022-08-21T14:46:53Z</cp:lastPrinted>
  <dcterms:created xsi:type="dcterms:W3CDTF">2017-06-19T13:40:21Z</dcterms:created>
  <dcterms:modified xsi:type="dcterms:W3CDTF">2022-08-22T21:39:32Z</dcterms:modified>
</cp:coreProperties>
</file>