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OLEJBAL\TURNAJE\ČERVEN\ROZPIS UTKÁNÍ\2022\"/>
    </mc:Choice>
  </mc:AlternateContent>
  <xr:revisionPtr revIDLastSave="0" documentId="13_ncr:1_{4771745A-742D-461C-84F1-6AC06FDDC21C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seznam družstev" sheetId="14" r:id="rId1"/>
    <sheet name="st žaci-kurty-4+3+3+3" sheetId="8" r:id="rId2"/>
    <sheet name="Pořadí utkání-sobota" sheetId="11" r:id="rId3"/>
  </sheets>
  <definedNames>
    <definedName name="_xlnm.Print_Area" localSheetId="1">'st žaci-kurty-4+3+3+3'!$A$1:$AR$61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6" i="8" l="1"/>
  <c r="C44" i="8" s="1"/>
  <c r="B4" i="8"/>
  <c r="B56" i="8"/>
  <c r="Y47" i="8" s="1"/>
  <c r="B51" i="8"/>
  <c r="F44" i="8" s="1"/>
  <c r="B38" i="8"/>
  <c r="I26" i="8" s="1"/>
  <c r="B33" i="8"/>
  <c r="F26" i="8" s="1"/>
  <c r="B19" i="8"/>
  <c r="B14" i="8"/>
  <c r="B9" i="8"/>
  <c r="B28" i="8"/>
  <c r="C26" i="8" s="1"/>
  <c r="K54" i="8"/>
  <c r="F59" i="8" s="1"/>
  <c r="I54" i="8"/>
  <c r="H59" i="8" s="1"/>
  <c r="K53" i="8"/>
  <c r="F58" i="8" s="1"/>
  <c r="I53" i="8"/>
  <c r="H58" i="8" s="1"/>
  <c r="K52" i="8"/>
  <c r="I52" i="8"/>
  <c r="K51" i="8"/>
  <c r="F56" i="8" s="1"/>
  <c r="I51" i="8"/>
  <c r="K49" i="8"/>
  <c r="C59" i="8" s="1"/>
  <c r="I49" i="8"/>
  <c r="E59" i="8" s="1"/>
  <c r="H49" i="8"/>
  <c r="C54" i="8" s="1"/>
  <c r="F49" i="8"/>
  <c r="E54" i="8" s="1"/>
  <c r="K48" i="8"/>
  <c r="C58" i="8" s="1"/>
  <c r="I48" i="8"/>
  <c r="E58" i="8" s="1"/>
  <c r="H48" i="8"/>
  <c r="C53" i="8" s="1"/>
  <c r="F48" i="8"/>
  <c r="E53" i="8" s="1"/>
  <c r="AN47" i="8"/>
  <c r="AL47" i="8"/>
  <c r="K47" i="8"/>
  <c r="C57" i="8" s="1"/>
  <c r="I47" i="8"/>
  <c r="E57" i="8" s="1"/>
  <c r="H47" i="8"/>
  <c r="C52" i="8" s="1"/>
  <c r="F47" i="8"/>
  <c r="AN46" i="8"/>
  <c r="AL46" i="8"/>
  <c r="K46" i="8"/>
  <c r="C56" i="8" s="1"/>
  <c r="I46" i="8"/>
  <c r="E56" i="8" s="1"/>
  <c r="H46" i="8"/>
  <c r="C51" i="8" s="1"/>
  <c r="F46" i="8"/>
  <c r="E51" i="8" s="1"/>
  <c r="AN45" i="8"/>
  <c r="AL45" i="8"/>
  <c r="C39" i="8"/>
  <c r="K36" i="8"/>
  <c r="F41" i="8" s="1"/>
  <c r="I36" i="8"/>
  <c r="H41" i="8" s="1"/>
  <c r="K35" i="8"/>
  <c r="F40" i="8" s="1"/>
  <c r="I35" i="8"/>
  <c r="H40" i="8" s="1"/>
  <c r="K34" i="8"/>
  <c r="F39" i="8" s="1"/>
  <c r="I34" i="8"/>
  <c r="K33" i="8"/>
  <c r="F38" i="8" s="1"/>
  <c r="I33" i="8"/>
  <c r="K31" i="8"/>
  <c r="C41" i="8" s="1"/>
  <c r="I31" i="8"/>
  <c r="E41" i="8" s="1"/>
  <c r="H31" i="8"/>
  <c r="C36" i="8" s="1"/>
  <c r="F31" i="8"/>
  <c r="E36" i="8" s="1"/>
  <c r="K30" i="8"/>
  <c r="C40" i="8" s="1"/>
  <c r="I30" i="8"/>
  <c r="E40" i="8" s="1"/>
  <c r="H30" i="8"/>
  <c r="C35" i="8" s="1"/>
  <c r="F30" i="8"/>
  <c r="E35" i="8" s="1"/>
  <c r="AN29" i="8"/>
  <c r="AL29" i="8"/>
  <c r="K29" i="8"/>
  <c r="I29" i="8"/>
  <c r="E39" i="8" s="1"/>
  <c r="H29" i="8"/>
  <c r="C34" i="8" s="1"/>
  <c r="F29" i="8"/>
  <c r="AN28" i="8"/>
  <c r="AL28" i="8"/>
  <c r="K28" i="8"/>
  <c r="C38" i="8" s="1"/>
  <c r="I28" i="8"/>
  <c r="E38" i="8" s="1"/>
  <c r="H28" i="8"/>
  <c r="C33" i="8" s="1"/>
  <c r="F28" i="8"/>
  <c r="E33" i="8" s="1"/>
  <c r="AN27" i="8"/>
  <c r="AL27" i="8"/>
  <c r="AN85" i="8"/>
  <c r="AL85" i="8"/>
  <c r="AN81" i="8"/>
  <c r="AL81" i="8"/>
  <c r="AN77" i="8"/>
  <c r="AL77" i="8"/>
  <c r="AN76" i="8"/>
  <c r="AL76" i="8"/>
  <c r="AN70" i="8"/>
  <c r="AL70" i="8"/>
  <c r="AN69" i="8"/>
  <c r="AL69" i="8"/>
  <c r="AN66" i="8"/>
  <c r="AL66" i="8"/>
  <c r="AN65" i="8"/>
  <c r="AL65" i="8"/>
  <c r="K32" i="8" l="1"/>
  <c r="I55" i="8"/>
  <c r="F50" i="8"/>
  <c r="F32" i="8"/>
  <c r="C55" i="8"/>
  <c r="K55" i="8"/>
  <c r="C37" i="8"/>
  <c r="Y27" i="8"/>
  <c r="F57" i="8"/>
  <c r="E42" i="8"/>
  <c r="L56" i="8"/>
  <c r="O56" i="8" s="1"/>
  <c r="W27" i="8"/>
  <c r="W29" i="8"/>
  <c r="Y28" i="8"/>
  <c r="Y29" i="8"/>
  <c r="C42" i="8"/>
  <c r="F60" i="8"/>
  <c r="I37" i="8"/>
  <c r="N51" i="8"/>
  <c r="E60" i="8"/>
  <c r="I50" i="8"/>
  <c r="L49" i="8" s="1"/>
  <c r="L38" i="8"/>
  <c r="O38" i="8" s="1"/>
  <c r="C60" i="8"/>
  <c r="I44" i="8"/>
  <c r="Y46" i="8"/>
  <c r="W28" i="8"/>
  <c r="Y45" i="8"/>
  <c r="W46" i="8"/>
  <c r="W45" i="8"/>
  <c r="W47" i="8"/>
  <c r="L51" i="8"/>
  <c r="O51" i="8" s="1"/>
  <c r="E52" i="8"/>
  <c r="E55" i="8" s="1"/>
  <c r="N46" i="8"/>
  <c r="K50" i="8"/>
  <c r="H56" i="8"/>
  <c r="N56" i="8" s="1"/>
  <c r="H57" i="8"/>
  <c r="H60" i="8" s="1"/>
  <c r="L46" i="8"/>
  <c r="O46" i="8" s="1"/>
  <c r="H50" i="8"/>
  <c r="F42" i="8"/>
  <c r="L33" i="8"/>
  <c r="O33" i="8" s="1"/>
  <c r="L28" i="8"/>
  <c r="O28" i="8" s="1"/>
  <c r="I32" i="8"/>
  <c r="N33" i="8"/>
  <c r="E34" i="8"/>
  <c r="E37" i="8" s="1"/>
  <c r="K37" i="8"/>
  <c r="N28" i="8"/>
  <c r="H38" i="8"/>
  <c r="N38" i="8" s="1"/>
  <c r="H39" i="8"/>
  <c r="H42" i="8" s="1"/>
  <c r="H32" i="8"/>
  <c r="N31" i="8" s="1"/>
  <c r="N49" i="8" l="1"/>
  <c r="P46" i="8" s="1"/>
  <c r="L59" i="8"/>
  <c r="L54" i="8"/>
  <c r="L31" i="8"/>
  <c r="P28" i="8" s="1"/>
  <c r="N54" i="8"/>
  <c r="P51" i="8" s="1"/>
  <c r="L36" i="8"/>
  <c r="N41" i="8"/>
  <c r="N59" i="8"/>
  <c r="L41" i="8"/>
  <c r="N36" i="8"/>
  <c r="V8" i="11"/>
  <c r="V9" i="11"/>
  <c r="V10" i="11"/>
  <c r="V11" i="11"/>
  <c r="V12" i="11"/>
  <c r="V13" i="11"/>
  <c r="V14" i="11"/>
  <c r="V15" i="11"/>
  <c r="V16" i="11"/>
  <c r="V17" i="11"/>
  <c r="V18" i="11"/>
  <c r="V19" i="11"/>
  <c r="V20" i="11"/>
  <c r="V21" i="11"/>
  <c r="V22" i="11"/>
  <c r="V23" i="11"/>
  <c r="V24" i="11"/>
  <c r="V25" i="11"/>
  <c r="V26" i="11"/>
  <c r="V27" i="11"/>
  <c r="V28" i="11"/>
  <c r="V29" i="11"/>
  <c r="V30" i="11"/>
  <c r="V31" i="11"/>
  <c r="V32" i="11"/>
  <c r="V33" i="11"/>
  <c r="V34" i="11"/>
  <c r="V35" i="11"/>
  <c r="V36" i="11"/>
  <c r="V37" i="11"/>
  <c r="V38" i="11"/>
  <c r="T8" i="11"/>
  <c r="T9" i="11"/>
  <c r="T10" i="11"/>
  <c r="T11" i="11"/>
  <c r="T12" i="11"/>
  <c r="T13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29" i="11"/>
  <c r="T30" i="11"/>
  <c r="T31" i="11"/>
  <c r="T32" i="11"/>
  <c r="T33" i="11"/>
  <c r="T34" i="11"/>
  <c r="T35" i="11"/>
  <c r="T36" i="11"/>
  <c r="T37" i="11"/>
  <c r="T38" i="11"/>
  <c r="V7" i="11"/>
  <c r="T7" i="11"/>
  <c r="V6" i="11"/>
  <c r="T6" i="11"/>
  <c r="V5" i="11"/>
  <c r="T5" i="11"/>
  <c r="V4" i="11"/>
  <c r="T4" i="11"/>
  <c r="V3" i="11"/>
  <c r="T3" i="11"/>
  <c r="P56" i="8" l="1"/>
  <c r="P33" i="8"/>
  <c r="P38" i="8"/>
  <c r="L11" i="8"/>
  <c r="N11" i="8" l="1"/>
  <c r="F21" i="8" s="1"/>
  <c r="N10" i="8"/>
  <c r="F20" i="8" s="1"/>
  <c r="K4" i="8"/>
  <c r="C14" i="8" s="1"/>
  <c r="N17" i="8"/>
  <c r="I22" i="8" s="1"/>
  <c r="L17" i="8"/>
  <c r="K22" i="8" s="1"/>
  <c r="N16" i="8"/>
  <c r="I21" i="8" s="1"/>
  <c r="L16" i="8"/>
  <c r="K21" i="8" s="1"/>
  <c r="N15" i="8"/>
  <c r="I20" i="8" s="1"/>
  <c r="L15" i="8"/>
  <c r="N14" i="8"/>
  <c r="I19" i="8" s="1"/>
  <c r="L14" i="8"/>
  <c r="K19" i="8" s="1"/>
  <c r="N12" i="8"/>
  <c r="F22" i="8" s="1"/>
  <c r="L12" i="8"/>
  <c r="H22" i="8" s="1"/>
  <c r="K12" i="8"/>
  <c r="F17" i="8" s="1"/>
  <c r="I12" i="8"/>
  <c r="H17" i="8" s="1"/>
  <c r="H21" i="8"/>
  <c r="K11" i="8"/>
  <c r="F16" i="8" s="1"/>
  <c r="I11" i="8"/>
  <c r="H16" i="8" s="1"/>
  <c r="L10" i="8"/>
  <c r="H20" i="8" s="1"/>
  <c r="K10" i="8"/>
  <c r="F15" i="8" s="1"/>
  <c r="I10" i="8"/>
  <c r="N9" i="8"/>
  <c r="F19" i="8" s="1"/>
  <c r="L9" i="8"/>
  <c r="K9" i="8"/>
  <c r="F14" i="8" s="1"/>
  <c r="I9" i="8"/>
  <c r="H14" i="8" s="1"/>
  <c r="AN15" i="8"/>
  <c r="AL15" i="8"/>
  <c r="Y15" i="8"/>
  <c r="W15" i="8"/>
  <c r="AN14" i="8"/>
  <c r="AL14" i="8"/>
  <c r="Y14" i="8"/>
  <c r="W14" i="8"/>
  <c r="N7" i="8"/>
  <c r="C22" i="8" s="1"/>
  <c r="L7" i="8"/>
  <c r="E22" i="8" s="1"/>
  <c r="K7" i="8"/>
  <c r="C17" i="8" s="1"/>
  <c r="I7" i="8"/>
  <c r="E17" i="8" s="1"/>
  <c r="H7" i="8"/>
  <c r="C12" i="8" s="1"/>
  <c r="F7" i="8"/>
  <c r="E12" i="8" s="1"/>
  <c r="AN13" i="8"/>
  <c r="AL13" i="8"/>
  <c r="Y13" i="8"/>
  <c r="W13" i="8"/>
  <c r="N6" i="8"/>
  <c r="C21" i="8" s="1"/>
  <c r="L6" i="8"/>
  <c r="E21" i="8" s="1"/>
  <c r="K6" i="8"/>
  <c r="C16" i="8" s="1"/>
  <c r="I6" i="8"/>
  <c r="E16" i="8" s="1"/>
  <c r="H6" i="8"/>
  <c r="C11" i="8" s="1"/>
  <c r="F6" i="8"/>
  <c r="E11" i="8" s="1"/>
  <c r="AN12" i="8"/>
  <c r="AL12" i="8"/>
  <c r="Y12" i="8"/>
  <c r="W12" i="8"/>
  <c r="N5" i="8"/>
  <c r="C20" i="8" s="1"/>
  <c r="L5" i="8"/>
  <c r="K5" i="8"/>
  <c r="C15" i="8" s="1"/>
  <c r="I5" i="8"/>
  <c r="E15" i="8" s="1"/>
  <c r="H5" i="8"/>
  <c r="C10" i="8" s="1"/>
  <c r="F5" i="8"/>
  <c r="AN11" i="8"/>
  <c r="AL11" i="8"/>
  <c r="Y11" i="8"/>
  <c r="W11" i="8"/>
  <c r="N4" i="8"/>
  <c r="C19" i="8" s="1"/>
  <c r="L4" i="8"/>
  <c r="E19" i="8" s="1"/>
  <c r="I4" i="8"/>
  <c r="E14" i="8" s="1"/>
  <c r="H4" i="8"/>
  <c r="F4" i="8"/>
  <c r="AN10" i="8"/>
  <c r="AL10" i="8"/>
  <c r="Y10" i="8"/>
  <c r="W10" i="8"/>
  <c r="L2" i="8"/>
  <c r="I2" i="8"/>
  <c r="F2" i="8"/>
  <c r="C2" i="8"/>
  <c r="I13" i="8" l="1"/>
  <c r="F18" i="8"/>
  <c r="H23" i="8"/>
  <c r="I23" i="8"/>
  <c r="N13" i="8"/>
  <c r="F23" i="8"/>
  <c r="L8" i="8"/>
  <c r="Q4" i="8"/>
  <c r="O4" i="8"/>
  <c r="R4" i="8" s="1"/>
  <c r="F8" i="8"/>
  <c r="L18" i="8"/>
  <c r="E9" i="8"/>
  <c r="K8" i="8"/>
  <c r="C13" i="8"/>
  <c r="C23" i="8"/>
  <c r="C18" i="8"/>
  <c r="E18" i="8"/>
  <c r="O19" i="8"/>
  <c r="R19" i="8" s="1"/>
  <c r="I8" i="8"/>
  <c r="C9" i="8"/>
  <c r="O9" i="8" s="1"/>
  <c r="R9" i="8" s="1"/>
  <c r="Q14" i="8"/>
  <c r="N18" i="8"/>
  <c r="H19" i="8"/>
  <c r="Q19" i="8" s="1"/>
  <c r="E20" i="8"/>
  <c r="E23" i="8" s="1"/>
  <c r="K20" i="8"/>
  <c r="K23" i="8" s="1"/>
  <c r="H8" i="8"/>
  <c r="N8" i="8"/>
  <c r="Q9" i="8"/>
  <c r="E10" i="8"/>
  <c r="E13" i="8" s="1"/>
  <c r="L13" i="8"/>
  <c r="O14" i="8"/>
  <c r="R14" i="8" s="1"/>
  <c r="K13" i="8"/>
  <c r="H15" i="8"/>
  <c r="H18" i="8" s="1"/>
  <c r="O12" i="8" l="1"/>
  <c r="Q12" i="8"/>
  <c r="O7" i="8"/>
  <c r="O17" i="8"/>
  <c r="O22" i="8"/>
  <c r="Q22" i="8"/>
  <c r="Q7" i="8"/>
  <c r="Q17" i="8"/>
  <c r="S9" i="8" l="1"/>
  <c r="S4" i="8"/>
  <c r="S19" i="8"/>
  <c r="S14" i="8"/>
</calcChain>
</file>

<file path=xl/sharedStrings.xml><?xml version="1.0" encoding="utf-8"?>
<sst xmlns="http://schemas.openxmlformats.org/spreadsheetml/2006/main" count="669" uniqueCount="123">
  <si>
    <t>:</t>
  </si>
  <si>
    <t>Sety</t>
  </si>
  <si>
    <t>Míče</t>
  </si>
  <si>
    <t>Body</t>
  </si>
  <si>
    <t>Poměr</t>
  </si>
  <si>
    <t>Umístění</t>
  </si>
  <si>
    <t>-</t>
  </si>
  <si>
    <t>Pořadí utkání</t>
  </si>
  <si>
    <t>1. set</t>
  </si>
  <si>
    <t>2. set</t>
  </si>
  <si>
    <t>3. set</t>
  </si>
  <si>
    <t>Semifinále</t>
  </si>
  <si>
    <t>Finále o 3. místo</t>
  </si>
  <si>
    <t>Finále o 1. místo</t>
  </si>
  <si>
    <t>VK Raškovice</t>
  </si>
  <si>
    <t>kurt č.</t>
  </si>
  <si>
    <t>Kurt č.</t>
  </si>
  <si>
    <t>Čas</t>
  </si>
  <si>
    <t>družstvo 1</t>
  </si>
  <si>
    <t>družstvo 2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</si>
  <si>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</si>
  <si>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</si>
  <si>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</si>
  <si>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</si>
  <si>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</si>
  <si>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</si>
  <si>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</si>
  <si>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</si>
  <si>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</si>
  <si>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</si>
  <si>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</si>
  <si>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</si>
  <si>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</si>
  <si>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</si>
  <si>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</si>
  <si>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</si>
  <si>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</si>
  <si>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</si>
  <si>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</si>
  <si>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</si>
  <si>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</si>
  <si>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</si>
  <si>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</si>
  <si>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</si>
  <si>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</si>
  <si>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</si>
  <si>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</si>
  <si>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</si>
  <si>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</si>
  <si>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</si>
  <si>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</si>
  <si>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</si>
  <si>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</si>
  <si>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</si>
  <si>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</si>
  <si>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</si>
  <si>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skupina</t>
  </si>
  <si>
    <t>čas</t>
  </si>
  <si>
    <t>A</t>
  </si>
  <si>
    <t>KURT č..</t>
  </si>
  <si>
    <t>Rozhodčí</t>
  </si>
  <si>
    <t>B</t>
  </si>
  <si>
    <t>Malá cena  Beskyd 18.6.2022</t>
  </si>
  <si>
    <t>Počet</t>
  </si>
  <si>
    <t>Název družstva</t>
  </si>
  <si>
    <t>trenér</t>
  </si>
  <si>
    <t>tel</t>
  </si>
  <si>
    <t>email</t>
  </si>
  <si>
    <t>SVK Nový Jičín</t>
  </si>
  <si>
    <t>Kvitová</t>
  </si>
  <si>
    <t>C</t>
  </si>
  <si>
    <t>10:30</t>
  </si>
  <si>
    <t>13:30</t>
  </si>
  <si>
    <t xml:space="preserve"> A-Pořadí utkání</t>
  </si>
  <si>
    <t>B-Pořadí utkání</t>
  </si>
  <si>
    <t>C-Pořadí utkání</t>
  </si>
  <si>
    <t>14:15</t>
  </si>
  <si>
    <t>15:00</t>
  </si>
  <si>
    <t>Číslo utkání</t>
  </si>
  <si>
    <t>Orient. Čas</t>
  </si>
  <si>
    <t>VO Slezská Orlice</t>
  </si>
  <si>
    <t>MALÁ CENA BESKYD 18.6. 2022 MLADŠÍ ŽÁKYNĚ - POŘADÍ UTKÁNÍ</t>
  </si>
  <si>
    <t>12:00</t>
  </si>
  <si>
    <t>MALÁ CENA BESKYD 18.6.2022-STARŠÍ ŽÁCI - KURTY</t>
  </si>
  <si>
    <t>Martin Kopeček</t>
  </si>
  <si>
    <t>Sonnek</t>
  </si>
  <si>
    <t>VK Ostrava A</t>
  </si>
  <si>
    <t>Dvoran</t>
  </si>
  <si>
    <t>Red Volley FnO-Reďáci</t>
  </si>
  <si>
    <t>Baborová</t>
  </si>
  <si>
    <t>Green Volley A</t>
  </si>
  <si>
    <t>Podola</t>
  </si>
  <si>
    <t>Green Volley B</t>
  </si>
  <si>
    <t>Blue Volley A</t>
  </si>
  <si>
    <t>Said</t>
  </si>
  <si>
    <t>Blue Volley B</t>
  </si>
  <si>
    <t>Kotouč Štramberk</t>
  </si>
  <si>
    <t>Socha</t>
  </si>
  <si>
    <t>STARŠÍ ŽÁCI 1.9.2008 a ml.</t>
  </si>
  <si>
    <r>
      <t xml:space="preserve">O postup ze sk. B a C </t>
    </r>
    <r>
      <rPr>
        <b/>
        <sz val="11"/>
        <rFont val="Calibri"/>
        <family val="2"/>
        <charset val="238"/>
        <scheme val="minor"/>
      </rPr>
      <t xml:space="preserve">hrají mezi sebou druzí a třetí </t>
    </r>
  </si>
  <si>
    <t>O postup ze sk. B a C hrají mezi sebou vítězové B2-C3, B3-C2 s B1, C1</t>
  </si>
  <si>
    <t>Biolek</t>
  </si>
  <si>
    <t>Šprla</t>
  </si>
  <si>
    <t>Vrubel L.</t>
  </si>
  <si>
    <t>Novotný</t>
  </si>
  <si>
    <t>Bohačík</t>
  </si>
  <si>
    <t>Dorociak</t>
  </si>
  <si>
    <t>B2-Orlice</t>
  </si>
  <si>
    <t>C3-VK Ostrava A</t>
  </si>
  <si>
    <t>C2-Green Volley B</t>
  </si>
  <si>
    <t>B3-Blue B</t>
  </si>
  <si>
    <t>B1-Green Volley A</t>
  </si>
  <si>
    <t>C1-SVK Nový Jičín</t>
  </si>
  <si>
    <t>vítěz B3, C2-Green B</t>
  </si>
  <si>
    <t>vítěz B2,C3-Ostrava A</t>
  </si>
  <si>
    <t>vítez utkání č.18-Green A</t>
  </si>
  <si>
    <t>A1-Reďáci</t>
  </si>
  <si>
    <t>A2-Blue Volley A</t>
  </si>
  <si>
    <t>vítez utkání č.19-Green B</t>
  </si>
  <si>
    <t>poraženy č.20-Reďáci</t>
  </si>
  <si>
    <t>poražený č.21-Green B</t>
  </si>
  <si>
    <t>vítěz č.20-Green A</t>
  </si>
  <si>
    <t>vítěz č.21-Blua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</si>
</sst>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sz val="2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2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rgb="FF7030A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6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436">
    <xf numFmtId="0" fontId="0" fillId="0" borderId="0" xfId="0"/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49" fontId="0" fillId="0" borderId="20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20" fontId="1" fillId="0" borderId="3" xfId="0" applyNumberFormat="1" applyFont="1" applyBorder="1"/>
    <xf numFmtId="0" fontId="1" fillId="0" borderId="6" xfId="0" applyFont="1" applyFill="1" applyBorder="1" applyAlignment="1">
      <alignment horizontal="center"/>
    </xf>
    <xf numFmtId="20" fontId="1" fillId="0" borderId="6" xfId="0" applyNumberFormat="1" applyFont="1" applyBorder="1"/>
    <xf numFmtId="20" fontId="1" fillId="0" borderId="23" xfId="0" applyNumberFormat="1" applyFont="1" applyBorder="1"/>
    <xf numFmtId="0" fontId="1" fillId="0" borderId="17" xfId="0" applyFont="1" applyBorder="1" applyAlignment="1">
      <alignment horizontal="center" vertical="center"/>
    </xf>
    <xf numFmtId="20" fontId="1" fillId="0" borderId="9" xfId="0" applyNumberFormat="1" applyFont="1" applyBorder="1"/>
    <xf numFmtId="20" fontId="1" fillId="0" borderId="18" xfId="0" applyNumberFormat="1" applyFont="1" applyBorder="1"/>
    <xf numFmtId="0" fontId="4" fillId="0" borderId="18" xfId="0" applyFont="1" applyBorder="1" applyAlignment="1">
      <alignment horizontal="center"/>
    </xf>
    <xf numFmtId="0" fontId="4" fillId="0" borderId="25" xfId="0" applyFont="1" applyFill="1" applyBorder="1"/>
    <xf numFmtId="0" fontId="4" fillId="0" borderId="7" xfId="0" applyFont="1" applyFill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39" xfId="0" applyFont="1" applyBorder="1"/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7" fillId="0" borderId="41" xfId="0" applyFont="1" applyBorder="1" applyAlignment="1">
      <alignment horizontal="center" vertical="center"/>
    </xf>
    <xf numFmtId="0" fontId="7" fillId="0" borderId="35" xfId="0" applyFont="1" applyBorder="1"/>
    <xf numFmtId="0" fontId="7" fillId="0" borderId="1" xfId="0" applyFont="1" applyBorder="1"/>
    <xf numFmtId="0" fontId="7" fillId="0" borderId="4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0" fontId="7" fillId="5" borderId="30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/>
    </xf>
    <xf numFmtId="0" fontId="7" fillId="0" borderId="43" xfId="0" applyFont="1" applyBorder="1"/>
    <xf numFmtId="0" fontId="2" fillId="0" borderId="2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/>
    </xf>
    <xf numFmtId="0" fontId="7" fillId="0" borderId="15" xfId="0" applyFont="1" applyBorder="1"/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32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16" xfId="0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/>
    <xf numFmtId="0" fontId="15" fillId="0" borderId="3" xfId="0" applyFont="1" applyBorder="1"/>
    <xf numFmtId="0" fontId="15" fillId="0" borderId="6" xfId="0" applyFont="1" applyBorder="1"/>
    <xf numFmtId="0" fontId="12" fillId="0" borderId="2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20" fontId="0" fillId="0" borderId="0" xfId="0" applyNumberFormat="1" applyBorder="1" applyAlignment="1">
      <alignment horizontal="right"/>
    </xf>
    <xf numFmtId="0" fontId="7" fillId="0" borderId="1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9" xfId="0" applyBorder="1"/>
    <xf numFmtId="0" fontId="0" fillId="0" borderId="10" xfId="0" applyBorder="1"/>
    <xf numFmtId="0" fontId="2" fillId="0" borderId="9" xfId="0" applyFont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0" borderId="54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20" fontId="0" fillId="0" borderId="18" xfId="0" applyNumberFormat="1" applyBorder="1" applyAlignment="1">
      <alignment horizontal="right"/>
    </xf>
    <xf numFmtId="0" fontId="0" fillId="0" borderId="18" xfId="0" applyBorder="1"/>
    <xf numFmtId="0" fontId="0" fillId="0" borderId="19" xfId="0" applyBorder="1"/>
    <xf numFmtId="49" fontId="0" fillId="0" borderId="50" xfId="0" applyNumberFormat="1" applyBorder="1" applyAlignment="1">
      <alignment horizontal="center" vertical="center"/>
    </xf>
    <xf numFmtId="49" fontId="0" fillId="0" borderId="48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0" fontId="0" fillId="0" borderId="9" xfId="0" applyNumberFormat="1" applyBorder="1" applyAlignment="1">
      <alignment horizontal="right"/>
    </xf>
    <xf numFmtId="0" fontId="0" fillId="0" borderId="5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20" fontId="0" fillId="0" borderId="51" xfId="0" applyNumberFormat="1" applyBorder="1" applyAlignment="1">
      <alignment horizontal="right"/>
    </xf>
    <xf numFmtId="0" fontId="0" fillId="0" borderId="51" xfId="0" applyBorder="1"/>
    <xf numFmtId="0" fontId="0" fillId="0" borderId="52" xfId="0" applyBorder="1"/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18" fillId="0" borderId="1" xfId="0" applyFont="1" applyBorder="1" applyAlignment="1">
      <alignment wrapText="1"/>
    </xf>
    <xf numFmtId="0" fontId="18" fillId="0" borderId="22" xfId="0" applyFont="1" applyBorder="1"/>
    <xf numFmtId="0" fontId="18" fillId="0" borderId="27" xfId="0" applyFont="1" applyBorder="1"/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7" fillId="0" borderId="18" xfId="0" applyFont="1" applyBorder="1"/>
    <xf numFmtId="0" fontId="18" fillId="0" borderId="12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7" fillId="0" borderId="6" xfId="0" applyFont="1" applyBorder="1"/>
    <xf numFmtId="0" fontId="19" fillId="0" borderId="6" xfId="0" applyFont="1" applyBorder="1"/>
    <xf numFmtId="0" fontId="18" fillId="0" borderId="13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2" fillId="0" borderId="0" xfId="0" applyFont="1"/>
    <xf numFmtId="20" fontId="7" fillId="0" borderId="5" xfId="0" applyNumberFormat="1" applyFont="1" applyBorder="1" applyAlignment="1">
      <alignment horizontal="right"/>
    </xf>
    <xf numFmtId="0" fontId="18" fillId="0" borderId="7" xfId="0" applyFont="1" applyBorder="1"/>
    <xf numFmtId="0" fontId="18" fillId="0" borderId="10" xfId="0" applyFont="1" applyBorder="1"/>
    <xf numFmtId="0" fontId="18" fillId="0" borderId="26" xfId="0" applyFont="1" applyBorder="1" applyAlignment="1">
      <alignment horizontal="right" wrapText="1"/>
    </xf>
    <xf numFmtId="20" fontId="7" fillId="0" borderId="20" xfId="0" applyNumberFormat="1" applyFont="1" applyBorder="1" applyAlignment="1">
      <alignment horizontal="right"/>
    </xf>
    <xf numFmtId="0" fontId="18" fillId="0" borderId="19" xfId="0" applyFont="1" applyBorder="1"/>
    <xf numFmtId="0" fontId="18" fillId="0" borderId="14" xfId="0" applyFont="1" applyBorder="1" applyAlignment="1">
      <alignment horizont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/>
    <xf numFmtId="0" fontId="2" fillId="0" borderId="7" xfId="0" applyFont="1" applyFill="1" applyBorder="1"/>
    <xf numFmtId="0" fontId="5" fillId="0" borderId="6" xfId="0" applyFont="1" applyFill="1" applyBorder="1" applyAlignment="1">
      <alignment horizontal="left" vertical="center"/>
    </xf>
    <xf numFmtId="0" fontId="5" fillId="0" borderId="6" xfId="0" applyFont="1" applyFill="1" applyBorder="1"/>
    <xf numFmtId="0" fontId="5" fillId="0" borderId="7" xfId="0" applyFont="1" applyFill="1" applyBorder="1"/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Fill="1" applyBorder="1"/>
    <xf numFmtId="0" fontId="5" fillId="0" borderId="4" xfId="0" applyFont="1" applyFill="1" applyBorder="1"/>
    <xf numFmtId="0" fontId="5" fillId="0" borderId="6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6" xfId="0" applyFont="1" applyFill="1" applyBorder="1"/>
    <xf numFmtId="0" fontId="4" fillId="0" borderId="23" xfId="0" applyFont="1" applyFill="1" applyBorder="1" applyAlignment="1">
      <alignment horizontal="left"/>
    </xf>
    <xf numFmtId="0" fontId="4" fillId="0" borderId="23" xfId="0" applyFont="1" applyFill="1" applyBorder="1"/>
    <xf numFmtId="0" fontId="5" fillId="0" borderId="3" xfId="0" applyFont="1" applyFill="1" applyBorder="1" applyAlignment="1">
      <alignment horizontal="left"/>
    </xf>
    <xf numFmtId="0" fontId="4" fillId="0" borderId="3" xfId="0" applyFont="1" applyFill="1" applyBorder="1"/>
    <xf numFmtId="0" fontId="4" fillId="0" borderId="9" xfId="0" applyFont="1" applyFill="1" applyBorder="1"/>
    <xf numFmtId="0" fontId="4" fillId="0" borderId="18" xfId="0" applyFont="1" applyFill="1" applyBorder="1"/>
    <xf numFmtId="0" fontId="1" fillId="0" borderId="33" xfId="0" applyFont="1" applyBorder="1"/>
    <xf numFmtId="0" fontId="1" fillId="0" borderId="57" xfId="0" applyFont="1" applyBorder="1" applyAlignment="1">
      <alignment horizontal="center"/>
    </xf>
    <xf numFmtId="0" fontId="5" fillId="0" borderId="40" xfId="0" applyFont="1" applyFill="1" applyBorder="1"/>
    <xf numFmtId="0" fontId="1" fillId="0" borderId="5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Fill="1" applyBorder="1"/>
    <xf numFmtId="0" fontId="5" fillId="0" borderId="10" xfId="0" applyFont="1" applyFill="1" applyBorder="1"/>
    <xf numFmtId="0" fontId="1" fillId="0" borderId="43" xfId="0" applyFont="1" applyBorder="1"/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left" vertical="center"/>
    </xf>
    <xf numFmtId="0" fontId="5" fillId="0" borderId="18" xfId="0" applyFont="1" applyFill="1" applyBorder="1"/>
    <xf numFmtId="0" fontId="5" fillId="0" borderId="19" xfId="0" applyFont="1" applyFill="1" applyBorder="1"/>
    <xf numFmtId="0" fontId="5" fillId="0" borderId="18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0" fontId="2" fillId="0" borderId="18" xfId="0" applyFont="1" applyFill="1" applyBorder="1"/>
    <xf numFmtId="0" fontId="2" fillId="0" borderId="19" xfId="0" applyFont="1" applyFill="1" applyBorder="1"/>
    <xf numFmtId="0" fontId="1" fillId="0" borderId="34" xfId="0" applyFont="1" applyBorder="1"/>
    <xf numFmtId="0" fontId="1" fillId="0" borderId="47" xfId="0" applyFont="1" applyBorder="1" applyAlignment="1">
      <alignment horizontal="center"/>
    </xf>
    <xf numFmtId="20" fontId="1" fillId="0" borderId="51" xfId="0" applyNumberFormat="1" applyFont="1" applyBorder="1"/>
    <xf numFmtId="0" fontId="1" fillId="0" borderId="51" xfId="0" applyFont="1" applyBorder="1" applyAlignment="1">
      <alignment horizontal="center"/>
    </xf>
    <xf numFmtId="0" fontId="2" fillId="0" borderId="51" xfId="0" applyFont="1" applyFill="1" applyBorder="1" applyAlignment="1">
      <alignment horizontal="left"/>
    </xf>
    <xf numFmtId="0" fontId="2" fillId="0" borderId="51" xfId="0" applyFont="1" applyFill="1" applyBorder="1"/>
    <xf numFmtId="0" fontId="2" fillId="0" borderId="52" xfId="0" applyFont="1" applyFill="1" applyBorder="1"/>
    <xf numFmtId="20" fontId="1" fillId="0" borderId="40" xfId="0" applyNumberFormat="1" applyFont="1" applyBorder="1"/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/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/>
    <xf numFmtId="0" fontId="1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0" fontId="2" fillId="0" borderId="9" xfId="0" applyFont="1" applyFill="1" applyBorder="1"/>
    <xf numFmtId="0" fontId="2" fillId="0" borderId="10" xfId="0" applyFont="1" applyFill="1" applyBorder="1"/>
    <xf numFmtId="0" fontId="5" fillId="0" borderId="21" xfId="0" applyFont="1" applyFill="1" applyBorder="1" applyAlignment="1">
      <alignment horizontal="left" vertical="center"/>
    </xf>
    <xf numFmtId="0" fontId="5" fillId="0" borderId="51" xfId="0" applyFont="1" applyFill="1" applyBorder="1" applyAlignment="1">
      <alignment horizontal="left"/>
    </xf>
    <xf numFmtId="0" fontId="5" fillId="0" borderId="51" xfId="0" applyFont="1" applyFill="1" applyBorder="1"/>
    <xf numFmtId="0" fontId="5" fillId="0" borderId="52" xfId="0" applyFont="1" applyFill="1" applyBorder="1"/>
    <xf numFmtId="49" fontId="5" fillId="0" borderId="18" xfId="0" applyNumberFormat="1" applyFont="1" applyFill="1" applyBorder="1" applyAlignment="1">
      <alignment horizontal="left"/>
    </xf>
    <xf numFmtId="49" fontId="5" fillId="0" borderId="19" xfId="0" applyNumberFormat="1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0" borderId="19" xfId="0" applyFont="1" applyFill="1" applyBorder="1"/>
    <xf numFmtId="49" fontId="5" fillId="0" borderId="9" xfId="0" applyNumberFormat="1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left"/>
    </xf>
    <xf numFmtId="49" fontId="5" fillId="0" borderId="19" xfId="0" applyNumberFormat="1" applyFont="1" applyFill="1" applyBorder="1"/>
    <xf numFmtId="0" fontId="2" fillId="0" borderId="1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1" fillId="0" borderId="40" xfId="0" applyFont="1" applyBorder="1" applyAlignment="1">
      <alignment horizontal="center"/>
    </xf>
    <xf numFmtId="49" fontId="5" fillId="0" borderId="40" xfId="0" applyNumberFormat="1" applyFont="1" applyFill="1" applyBorder="1" applyAlignment="1">
      <alignment horizontal="left"/>
    </xf>
    <xf numFmtId="49" fontId="5" fillId="0" borderId="58" xfId="0" applyNumberFormat="1" applyFont="1" applyFill="1" applyBorder="1"/>
    <xf numFmtId="0" fontId="1" fillId="0" borderId="57" xfId="0" applyFont="1" applyBorder="1" applyAlignment="1">
      <alignment horizontal="center" vertical="center"/>
    </xf>
    <xf numFmtId="0" fontId="9" fillId="0" borderId="0" xfId="0" applyFont="1"/>
    <xf numFmtId="0" fontId="2" fillId="0" borderId="18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12" fillId="0" borderId="26" xfId="0" applyFont="1" applyBorder="1"/>
    <xf numFmtId="0" fontId="12" fillId="0" borderId="22" xfId="0" applyFont="1" applyBorder="1" applyAlignment="1">
      <alignment horizontal="center"/>
    </xf>
    <xf numFmtId="0" fontId="12" fillId="0" borderId="22" xfId="0" applyFont="1" applyBorder="1"/>
    <xf numFmtId="0" fontId="12" fillId="0" borderId="22" xfId="0" applyFont="1" applyBorder="1" applyAlignment="1">
      <alignment horizontal="left"/>
    </xf>
    <xf numFmtId="0" fontId="12" fillId="0" borderId="27" xfId="0" applyFont="1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3" fillId="0" borderId="7" xfId="1" applyFill="1" applyBorder="1" applyAlignment="1" applyProtection="1"/>
    <xf numFmtId="3" fontId="15" fillId="0" borderId="6" xfId="0" applyNumberFormat="1" applyFont="1" applyBorder="1"/>
    <xf numFmtId="0" fontId="0" fillId="0" borderId="1" xfId="0" applyBorder="1" applyAlignment="1">
      <alignment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5" fillId="6" borderId="6" xfId="0" applyFont="1" applyFill="1" applyBorder="1"/>
    <xf numFmtId="49" fontId="7" fillId="0" borderId="43" xfId="0" applyNumberFormat="1" applyFont="1" applyBorder="1" applyAlignment="1">
      <alignment horizontal="right" vertical="center"/>
    </xf>
    <xf numFmtId="49" fontId="7" fillId="0" borderId="34" xfId="0" applyNumberFormat="1" applyFont="1" applyBorder="1" applyAlignment="1">
      <alignment horizontal="right" vertical="center"/>
    </xf>
    <xf numFmtId="0" fontId="7" fillId="0" borderId="49" xfId="0" applyFont="1" applyBorder="1" applyAlignment="1">
      <alignment horizontal="center"/>
    </xf>
    <xf numFmtId="20" fontId="7" fillId="0" borderId="8" xfId="0" applyNumberFormat="1" applyFont="1" applyBorder="1" applyAlignment="1">
      <alignment horizontal="right"/>
    </xf>
    <xf numFmtId="0" fontId="7" fillId="0" borderId="9" xfId="0" applyFont="1" applyBorder="1"/>
    <xf numFmtId="0" fontId="15" fillId="0" borderId="2" xfId="0" applyFont="1" applyBorder="1"/>
    <xf numFmtId="0" fontId="15" fillId="0" borderId="5" xfId="0" applyFont="1" applyBorder="1"/>
    <xf numFmtId="0" fontId="15" fillId="0" borderId="8" xfId="0" applyFont="1" applyBorder="1"/>
    <xf numFmtId="0" fontId="15" fillId="0" borderId="9" xfId="0" applyFont="1" applyBorder="1"/>
    <xf numFmtId="0" fontId="14" fillId="0" borderId="26" xfId="0" applyFont="1" applyBorder="1"/>
    <xf numFmtId="0" fontId="14" fillId="0" borderId="22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3" fillId="0" borderId="4" xfId="1" applyFill="1" applyBorder="1" applyAlignment="1" applyProtection="1"/>
    <xf numFmtId="0" fontId="13" fillId="0" borderId="10" xfId="1" applyFill="1" applyBorder="1" applyAlignment="1" applyProtection="1"/>
    <xf numFmtId="0" fontId="15" fillId="3" borderId="6" xfId="0" applyFont="1" applyFill="1" applyBorder="1" applyAlignment="1">
      <alignment horizontal="left" wrapText="1"/>
    </xf>
    <xf numFmtId="0" fontId="15" fillId="6" borderId="6" xfId="0" applyFont="1" applyFill="1" applyBorder="1" applyAlignment="1">
      <alignment horizontal="left" wrapText="1"/>
    </xf>
    <xf numFmtId="0" fontId="15" fillId="4" borderId="6" xfId="0" applyFont="1" applyFill="1" applyBorder="1" applyAlignment="1">
      <alignment horizontal="left" wrapText="1"/>
    </xf>
    <xf numFmtId="0" fontId="15" fillId="3" borderId="9" xfId="0" applyFont="1" applyFill="1" applyBorder="1"/>
    <xf numFmtId="0" fontId="15" fillId="6" borderId="3" xfId="0" applyFont="1" applyFill="1" applyBorder="1"/>
    <xf numFmtId="0" fontId="14" fillId="0" borderId="46" xfId="0" applyFont="1" applyBorder="1" applyAlignment="1">
      <alignment horizontal="left" vertical="center"/>
    </xf>
    <xf numFmtId="0" fontId="0" fillId="0" borderId="53" xfId="0" applyBorder="1"/>
    <xf numFmtId="0" fontId="0" fillId="0" borderId="60" xfId="0" applyBorder="1"/>
    <xf numFmtId="0" fontId="15" fillId="0" borderId="35" xfId="0" applyFont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7" fillId="0" borderId="41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7" fillId="5" borderId="26" xfId="0" applyFont="1" applyFill="1" applyBorder="1" applyAlignment="1">
      <alignment horizontal="center" vertical="center"/>
    </xf>
    <xf numFmtId="0" fontId="7" fillId="5" borderId="22" xfId="0" applyFont="1" applyFill="1" applyBorder="1" applyAlignment="1">
      <alignment horizontal="center" vertical="center"/>
    </xf>
    <xf numFmtId="0" fontId="7" fillId="5" borderId="29" xfId="0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colors>
    <mruColors>
      <color rgb="FF99CCFF"/>
      <color rgb="FFFF66FF"/>
      <color rgb="FFCCFFFF"/>
      <color rgb="FFFFFFCC"/>
      <color rgb="FFFFFFFF"/>
      <color rgb="FF99FFCC"/>
      <color rgb="FF99FF99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3FCB5-5BB2-4A15-9039-A4E617A12652}">
  <dimension ref="A1:E13"/>
  <sheetViews>
    <sheetView workbookViewId="0">
      <selection activeCell="B6" sqref="B6"/>
    </sheetView>
  </sheetViews>
  <sheetFormatPr defaultRowHeight="14.4" x14ac:dyDescent="0.3"/>
  <cols>
    <col min="1" max="1" width="6.6640625" customWidth="1"/>
    <col min="2" max="2" width="27" customWidth="1"/>
    <col min="3" max="3" width="15.21875" customWidth="1"/>
    <col min="4" max="4" width="13.21875" customWidth="1"/>
    <col min="5" max="5" width="39.21875" customWidth="1"/>
  </cols>
  <sheetData>
    <row r="1" spans="1:5" ht="15" thickBot="1" x14ac:dyDescent="0.35">
      <c r="A1" s="331" t="s">
        <v>62</v>
      </c>
      <c r="B1" s="332"/>
      <c r="C1" s="332"/>
      <c r="D1" s="332"/>
      <c r="E1" s="333"/>
    </row>
    <row r="2" spans="1:5" ht="15" thickBot="1" x14ac:dyDescent="0.35">
      <c r="A2" s="334" t="s">
        <v>98</v>
      </c>
      <c r="B2" s="335"/>
      <c r="C2" s="335"/>
      <c r="D2" s="335"/>
      <c r="E2" s="336"/>
    </row>
    <row r="3" spans="1:5" ht="15" thickBot="1" x14ac:dyDescent="0.35">
      <c r="A3" s="320" t="s">
        <v>63</v>
      </c>
      <c r="B3" s="321" t="s">
        <v>64</v>
      </c>
      <c r="C3" s="321" t="s">
        <v>65</v>
      </c>
      <c r="D3" s="321" t="s">
        <v>66</v>
      </c>
      <c r="E3" s="322" t="s">
        <v>67</v>
      </c>
    </row>
    <row r="4" spans="1:5" ht="19.95" customHeight="1" x14ac:dyDescent="0.3">
      <c r="A4" s="316" t="s">
        <v>20</v>
      </c>
      <c r="B4" s="330" t="s">
        <v>80</v>
      </c>
      <c r="C4" s="108" t="s">
        <v>84</v>
      </c>
      <c r="D4" s="323"/>
      <c r="E4" s="324"/>
    </row>
    <row r="5" spans="1:5" ht="19.95" customHeight="1" x14ac:dyDescent="0.3">
      <c r="A5" s="317" t="s">
        <v>21</v>
      </c>
      <c r="B5" s="326" t="s">
        <v>14</v>
      </c>
      <c r="C5" s="109" t="s">
        <v>85</v>
      </c>
      <c r="D5" s="305"/>
      <c r="E5" s="304"/>
    </row>
    <row r="6" spans="1:5" ht="19.95" customHeight="1" x14ac:dyDescent="0.3">
      <c r="A6" s="317" t="s">
        <v>22</v>
      </c>
      <c r="B6" s="328" t="s">
        <v>86</v>
      </c>
      <c r="C6" s="109" t="s">
        <v>87</v>
      </c>
      <c r="D6" s="109"/>
      <c r="E6" s="304"/>
    </row>
    <row r="7" spans="1:5" ht="19.95" customHeight="1" x14ac:dyDescent="0.3">
      <c r="A7" s="317" t="s">
        <v>23</v>
      </c>
      <c r="B7" s="326" t="s">
        <v>88</v>
      </c>
      <c r="C7" s="109" t="s">
        <v>89</v>
      </c>
      <c r="D7" s="109"/>
      <c r="E7" s="304"/>
    </row>
    <row r="8" spans="1:5" ht="19.95" customHeight="1" x14ac:dyDescent="0.3">
      <c r="A8" s="317" t="s">
        <v>24</v>
      </c>
      <c r="B8" s="328" t="s">
        <v>68</v>
      </c>
      <c r="C8" s="109" t="s">
        <v>69</v>
      </c>
      <c r="D8" s="109"/>
      <c r="E8" s="304"/>
    </row>
    <row r="9" spans="1:5" ht="19.95" customHeight="1" x14ac:dyDescent="0.3">
      <c r="A9" s="317" t="s">
        <v>25</v>
      </c>
      <c r="B9" s="327" t="s">
        <v>90</v>
      </c>
      <c r="C9" s="109" t="s">
        <v>91</v>
      </c>
      <c r="D9" s="305"/>
      <c r="E9" s="304"/>
    </row>
    <row r="10" spans="1:5" ht="19.95" customHeight="1" x14ac:dyDescent="0.3">
      <c r="A10" s="317" t="s">
        <v>26</v>
      </c>
      <c r="B10" s="328" t="s">
        <v>92</v>
      </c>
      <c r="C10" s="109" t="s">
        <v>91</v>
      </c>
      <c r="D10" s="305"/>
      <c r="E10" s="304"/>
    </row>
    <row r="11" spans="1:5" ht="19.95" customHeight="1" x14ac:dyDescent="0.3">
      <c r="A11" s="317" t="s">
        <v>27</v>
      </c>
      <c r="B11" s="326" t="s">
        <v>93</v>
      </c>
      <c r="C11" s="109" t="s">
        <v>94</v>
      </c>
      <c r="D11" s="109"/>
      <c r="E11" s="304"/>
    </row>
    <row r="12" spans="1:5" ht="19.95" customHeight="1" x14ac:dyDescent="0.3">
      <c r="A12" s="317" t="s">
        <v>28</v>
      </c>
      <c r="B12" s="310" t="s">
        <v>95</v>
      </c>
      <c r="C12" s="109" t="s">
        <v>94</v>
      </c>
      <c r="D12" s="109"/>
      <c r="E12" s="304"/>
    </row>
    <row r="13" spans="1:5" ht="19.95" customHeight="1" thickBot="1" x14ac:dyDescent="0.35">
      <c r="A13" s="318" t="s">
        <v>29</v>
      </c>
      <c r="B13" s="329" t="s">
        <v>96</v>
      </c>
      <c r="C13" s="319" t="s">
        <v>97</v>
      </c>
      <c r="D13" s="319"/>
      <c r="E13" s="325"/>
    </row>
  </sheetData>
  <mergeCells count="2">
    <mergeCell ref="A1:E1"/>
    <mergeCell ref="A2:E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S85"/>
  <sheetViews>
    <sheetView tabSelected="1" view="pageBreakPreview" topLeftCell="J64" zoomScale="90" zoomScaleNormal="100" zoomScaleSheetLayoutView="90" workbookViewId="0">
      <selection activeCell="Z81" sqref="Z81"/>
    </sheetView>
  </sheetViews>
  <sheetFormatPr defaultRowHeight="14.4" x14ac:dyDescent="0.3"/>
  <cols>
    <col min="1" max="1" width="1.5546875" customWidth="1"/>
    <col min="2" max="2" width="13" customWidth="1"/>
    <col min="3" max="3" width="5.77734375" customWidth="1"/>
    <col min="4" max="5" width="3.5546875" customWidth="1"/>
    <col min="6" max="6" width="5.77734375" customWidth="1"/>
    <col min="7" max="7" width="3.5546875" customWidth="1"/>
    <col min="8" max="9" width="5.77734375" customWidth="1"/>
    <col min="10" max="10" width="3.5546875" customWidth="1"/>
    <col min="11" max="12" width="5.77734375" customWidth="1"/>
    <col min="13" max="13" width="3.5546875" customWidth="1"/>
    <col min="14" max="14" width="5.77734375" customWidth="1"/>
    <col min="15" max="15" width="12.109375" customWidth="1"/>
    <col min="16" max="16" width="9" customWidth="1"/>
    <col min="17" max="17" width="12.88671875" customWidth="1"/>
    <col min="18" max="18" width="11" customWidth="1"/>
    <col min="19" max="19" width="16" bestFit="1" customWidth="1"/>
    <col min="20" max="20" width="11.21875" customWidth="1"/>
    <col min="21" max="21" width="5.21875" customWidth="1"/>
    <col min="22" max="22" width="10.21875" customWidth="1"/>
    <col min="23" max="23" width="28.109375" customWidth="1"/>
    <col min="24" max="24" width="3.44140625" customWidth="1"/>
    <col min="25" max="25" width="29.44140625" customWidth="1"/>
    <col min="26" max="40" width="4.33203125" customWidth="1"/>
    <col min="41" max="41" width="8.88671875" style="12"/>
    <col min="43" max="43" width="11.21875" customWidth="1"/>
  </cols>
  <sheetData>
    <row r="1" spans="2:43" ht="26.4" thickBot="1" x14ac:dyDescent="0.55000000000000004">
      <c r="B1" s="385" t="s">
        <v>83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7"/>
    </row>
    <row r="2" spans="2:43" ht="18.600000000000001" thickBot="1" x14ac:dyDescent="0.35">
      <c r="B2" s="363" t="s">
        <v>58</v>
      </c>
      <c r="C2" s="365" t="str">
        <f>B4</f>
        <v>Blue Volley A</v>
      </c>
      <c r="D2" s="366"/>
      <c r="E2" s="366"/>
      <c r="F2" s="366" t="str">
        <f>B9</f>
        <v>Red Volley FnO-Reďáci</v>
      </c>
      <c r="G2" s="366"/>
      <c r="H2" s="366"/>
      <c r="I2" s="366" t="str">
        <f>B14</f>
        <v>VK Raškovice</v>
      </c>
      <c r="J2" s="366"/>
      <c r="K2" s="366"/>
      <c r="L2" s="366" t="str">
        <f>B19</f>
        <v>Kotouč Štramberk</v>
      </c>
      <c r="M2" s="366"/>
      <c r="N2" s="366"/>
      <c r="O2" s="369" t="s">
        <v>1</v>
      </c>
      <c r="P2" s="366"/>
      <c r="Q2" s="370"/>
      <c r="R2" s="345" t="s">
        <v>3</v>
      </c>
      <c r="S2" s="382" t="s">
        <v>4</v>
      </c>
      <c r="T2" s="382" t="s">
        <v>5</v>
      </c>
      <c r="U2" s="11"/>
    </row>
    <row r="3" spans="2:43" ht="30" customHeight="1" thickBot="1" x14ac:dyDescent="0.35">
      <c r="B3" s="364"/>
      <c r="C3" s="367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42" t="s">
        <v>2</v>
      </c>
      <c r="P3" s="343"/>
      <c r="Q3" s="344"/>
      <c r="R3" s="347"/>
      <c r="S3" s="382"/>
      <c r="T3" s="382"/>
      <c r="U3" s="11"/>
    </row>
    <row r="4" spans="2:43" ht="19.95" customHeight="1" thickBot="1" x14ac:dyDescent="0.35">
      <c r="B4" s="345" t="str">
        <f>'seznam družstev'!B11</f>
        <v>Blue Volley A</v>
      </c>
      <c r="C4" s="348"/>
      <c r="D4" s="349"/>
      <c r="E4" s="350"/>
      <c r="F4" s="294">
        <f>Z13</f>
        <v>0</v>
      </c>
      <c r="G4" s="295" t="s">
        <v>0</v>
      </c>
      <c r="H4" s="296">
        <f>AB13</f>
        <v>2</v>
      </c>
      <c r="I4" s="294">
        <f>AB15</f>
        <v>2</v>
      </c>
      <c r="J4" s="295" t="s">
        <v>0</v>
      </c>
      <c r="K4" s="296">
        <f>Z15</f>
        <v>0</v>
      </c>
      <c r="L4" s="294">
        <f>Z10</f>
        <v>2</v>
      </c>
      <c r="M4" s="295" t="s">
        <v>0</v>
      </c>
      <c r="N4" s="296">
        <f>AB10</f>
        <v>0</v>
      </c>
      <c r="O4" s="357">
        <f>F4+I4+L4</f>
        <v>4</v>
      </c>
      <c r="P4" s="359" t="s">
        <v>0</v>
      </c>
      <c r="Q4" s="361">
        <f>H4+K4+N4</f>
        <v>2</v>
      </c>
      <c r="R4" s="379">
        <f>O4</f>
        <v>4</v>
      </c>
      <c r="S4" s="380">
        <f>O7/Q7</f>
        <v>1.2815533980582525</v>
      </c>
      <c r="T4" s="381">
        <v>2</v>
      </c>
      <c r="U4" s="11"/>
    </row>
    <row r="5" spans="2:43" ht="19.95" customHeight="1" thickBot="1" x14ac:dyDescent="0.35">
      <c r="B5" s="346"/>
      <c r="C5" s="351"/>
      <c r="D5" s="352"/>
      <c r="E5" s="353"/>
      <c r="F5" s="291">
        <f>AC13</f>
        <v>20</v>
      </c>
      <c r="G5" s="121" t="s">
        <v>0</v>
      </c>
      <c r="H5" s="292">
        <f>AE13</f>
        <v>25</v>
      </c>
      <c r="I5" s="291">
        <f>AE15</f>
        <v>25</v>
      </c>
      <c r="J5" s="293" t="s">
        <v>0</v>
      </c>
      <c r="K5" s="292">
        <f>AC15</f>
        <v>15</v>
      </c>
      <c r="L5" s="291">
        <f>AC10</f>
        <v>25</v>
      </c>
      <c r="M5" s="121" t="s">
        <v>0</v>
      </c>
      <c r="N5" s="292">
        <f>AE10</f>
        <v>12</v>
      </c>
      <c r="O5" s="358"/>
      <c r="P5" s="360"/>
      <c r="Q5" s="362"/>
      <c r="R5" s="379"/>
      <c r="S5" s="380"/>
      <c r="T5" s="381"/>
      <c r="U5" s="11"/>
    </row>
    <row r="6" spans="2:43" ht="19.95" customHeight="1" thickBot="1" x14ac:dyDescent="0.35">
      <c r="B6" s="346"/>
      <c r="C6" s="351"/>
      <c r="D6" s="352"/>
      <c r="E6" s="353"/>
      <c r="F6" s="284">
        <f>AF13</f>
        <v>12</v>
      </c>
      <c r="G6" s="119" t="s">
        <v>0</v>
      </c>
      <c r="H6" s="285">
        <f>AH13</f>
        <v>25</v>
      </c>
      <c r="I6" s="284">
        <f>AH15</f>
        <v>25</v>
      </c>
      <c r="J6" s="120" t="s">
        <v>0</v>
      </c>
      <c r="K6" s="285">
        <f>AF15</f>
        <v>18</v>
      </c>
      <c r="L6" s="284">
        <f>AF10</f>
        <v>25</v>
      </c>
      <c r="M6" s="119" t="s">
        <v>0</v>
      </c>
      <c r="N6" s="285">
        <f>AH10</f>
        <v>8</v>
      </c>
      <c r="O6" s="358"/>
      <c r="P6" s="360"/>
      <c r="Q6" s="362"/>
      <c r="R6" s="379"/>
      <c r="S6" s="380"/>
      <c r="T6" s="381"/>
      <c r="U6" s="11"/>
    </row>
    <row r="7" spans="2:43" ht="19.95" customHeight="1" thickBot="1" x14ac:dyDescent="0.35">
      <c r="B7" s="346"/>
      <c r="C7" s="351"/>
      <c r="D7" s="352"/>
      <c r="E7" s="353"/>
      <c r="F7" s="286">
        <f>AI13</f>
        <v>0</v>
      </c>
      <c r="G7" s="120" t="s">
        <v>0</v>
      </c>
      <c r="H7" s="287">
        <f>AK13</f>
        <v>0</v>
      </c>
      <c r="I7" s="286">
        <f>AK15</f>
        <v>0</v>
      </c>
      <c r="J7" s="120" t="s">
        <v>0</v>
      </c>
      <c r="K7" s="287">
        <f>AI15</f>
        <v>0</v>
      </c>
      <c r="L7" s="286">
        <f>AI10</f>
        <v>0</v>
      </c>
      <c r="M7" s="120" t="s">
        <v>0</v>
      </c>
      <c r="N7" s="287">
        <f>AK10</f>
        <v>0</v>
      </c>
      <c r="O7" s="358">
        <f>F8+I8+L8</f>
        <v>132</v>
      </c>
      <c r="P7" s="360" t="s">
        <v>0</v>
      </c>
      <c r="Q7" s="362">
        <f>H8+K8+N8</f>
        <v>103</v>
      </c>
      <c r="R7" s="379"/>
      <c r="S7" s="380"/>
      <c r="T7" s="381"/>
      <c r="U7" s="11"/>
    </row>
    <row r="8" spans="2:43" ht="19.95" customHeight="1" thickBot="1" x14ac:dyDescent="0.35">
      <c r="B8" s="347"/>
      <c r="C8" s="354"/>
      <c r="D8" s="355"/>
      <c r="E8" s="356"/>
      <c r="F8" s="288">
        <f>SUM(F5:F7)</f>
        <v>32</v>
      </c>
      <c r="G8" s="289" t="s">
        <v>0</v>
      </c>
      <c r="H8" s="290">
        <f>SUM(H5:H7)</f>
        <v>50</v>
      </c>
      <c r="I8" s="288">
        <f>SUM(I5:I7)</f>
        <v>50</v>
      </c>
      <c r="J8" s="289" t="s">
        <v>0</v>
      </c>
      <c r="K8" s="290">
        <f>SUM(K5:K7)</f>
        <v>33</v>
      </c>
      <c r="L8" s="288">
        <f>SUM(L5:L7)</f>
        <v>50</v>
      </c>
      <c r="M8" s="289" t="s">
        <v>0</v>
      </c>
      <c r="N8" s="290">
        <f>SUM(N5:N7)</f>
        <v>20</v>
      </c>
      <c r="O8" s="371"/>
      <c r="P8" s="372"/>
      <c r="Q8" s="373"/>
      <c r="R8" s="379"/>
      <c r="S8" s="380"/>
      <c r="T8" s="381"/>
      <c r="U8" s="11"/>
    </row>
    <row r="9" spans="2:43" ht="36.6" thickBot="1" x14ac:dyDescent="0.4">
      <c r="B9" s="345" t="str">
        <f>'seznam družstev'!B7</f>
        <v>Red Volley FnO-Reďáci</v>
      </c>
      <c r="C9" s="294">
        <f>H4</f>
        <v>2</v>
      </c>
      <c r="D9" s="295" t="s">
        <v>0</v>
      </c>
      <c r="E9" s="296">
        <f>F4</f>
        <v>0</v>
      </c>
      <c r="F9" s="348"/>
      <c r="G9" s="349"/>
      <c r="H9" s="350"/>
      <c r="I9" s="294">
        <f>Z11</f>
        <v>2</v>
      </c>
      <c r="J9" s="295" t="s">
        <v>0</v>
      </c>
      <c r="K9" s="296">
        <f>AB11</f>
        <v>0</v>
      </c>
      <c r="L9" s="294">
        <f>Z14</f>
        <v>2</v>
      </c>
      <c r="M9" s="295" t="s">
        <v>0</v>
      </c>
      <c r="N9" s="296">
        <f>AB14</f>
        <v>0</v>
      </c>
      <c r="O9" s="357">
        <f>L9+I9+C9</f>
        <v>6</v>
      </c>
      <c r="P9" s="359" t="s">
        <v>0</v>
      </c>
      <c r="Q9" s="361">
        <f>N9+K9+E9</f>
        <v>0</v>
      </c>
      <c r="R9" s="379">
        <f>O9</f>
        <v>6</v>
      </c>
      <c r="S9" s="380">
        <f>O12/Q12</f>
        <v>1.7241379310344827</v>
      </c>
      <c r="T9" s="381">
        <v>1</v>
      </c>
      <c r="U9" s="11"/>
      <c r="V9" s="166" t="s">
        <v>78</v>
      </c>
      <c r="W9" s="383" t="s">
        <v>73</v>
      </c>
      <c r="X9" s="383"/>
      <c r="Y9" s="383"/>
      <c r="Z9" s="374" t="s">
        <v>1</v>
      </c>
      <c r="AA9" s="375"/>
      <c r="AB9" s="376"/>
      <c r="AC9" s="374" t="s">
        <v>8</v>
      </c>
      <c r="AD9" s="375"/>
      <c r="AE9" s="376"/>
      <c r="AF9" s="374" t="s">
        <v>9</v>
      </c>
      <c r="AG9" s="375"/>
      <c r="AH9" s="376"/>
      <c r="AI9" s="374" t="s">
        <v>10</v>
      </c>
      <c r="AJ9" s="375"/>
      <c r="AK9" s="376"/>
      <c r="AL9" s="377" t="s">
        <v>2</v>
      </c>
      <c r="AM9" s="375"/>
      <c r="AN9" s="378"/>
      <c r="AO9" s="191" t="s">
        <v>79</v>
      </c>
      <c r="AP9" s="167" t="s">
        <v>15</v>
      </c>
      <c r="AQ9" s="168" t="s">
        <v>60</v>
      </c>
    </row>
    <row r="10" spans="2:43" ht="19.95" customHeight="1" thickBot="1" x14ac:dyDescent="0.4">
      <c r="B10" s="346"/>
      <c r="C10" s="291">
        <f>H5</f>
        <v>25</v>
      </c>
      <c r="D10" s="121" t="s">
        <v>0</v>
      </c>
      <c r="E10" s="292">
        <f>F5</f>
        <v>20</v>
      </c>
      <c r="F10" s="351"/>
      <c r="G10" s="352"/>
      <c r="H10" s="353"/>
      <c r="I10" s="291">
        <f>AC11</f>
        <v>25</v>
      </c>
      <c r="J10" s="293" t="s">
        <v>0</v>
      </c>
      <c r="K10" s="292">
        <f>AE11</f>
        <v>8</v>
      </c>
      <c r="L10" s="291">
        <f>AC14</f>
        <v>25</v>
      </c>
      <c r="M10" s="121" t="s">
        <v>0</v>
      </c>
      <c r="N10" s="292">
        <f>AE14</f>
        <v>7</v>
      </c>
      <c r="O10" s="358"/>
      <c r="P10" s="360"/>
      <c r="Q10" s="362"/>
      <c r="R10" s="379"/>
      <c r="S10" s="380"/>
      <c r="T10" s="381"/>
      <c r="U10" s="11"/>
      <c r="V10" s="165">
        <v>1</v>
      </c>
      <c r="W10" s="169" t="str">
        <f>B4</f>
        <v>Blue Volley A</v>
      </c>
      <c r="X10" s="170" t="s">
        <v>6</v>
      </c>
      <c r="Y10" s="171" t="str">
        <f>B19</f>
        <v>Kotouč Štramberk</v>
      </c>
      <c r="Z10" s="172">
        <v>2</v>
      </c>
      <c r="AA10" s="170" t="s">
        <v>0</v>
      </c>
      <c r="AB10" s="173">
        <v>0</v>
      </c>
      <c r="AC10" s="172">
        <v>25</v>
      </c>
      <c r="AD10" s="170" t="s">
        <v>0</v>
      </c>
      <c r="AE10" s="173">
        <v>12</v>
      </c>
      <c r="AF10" s="172">
        <v>25</v>
      </c>
      <c r="AG10" s="170" t="s">
        <v>0</v>
      </c>
      <c r="AH10" s="173">
        <v>8</v>
      </c>
      <c r="AI10" s="172"/>
      <c r="AJ10" s="170" t="s">
        <v>0</v>
      </c>
      <c r="AK10" s="173"/>
      <c r="AL10" s="169">
        <f>AI10+AF10+AC10</f>
        <v>50</v>
      </c>
      <c r="AM10" s="170" t="s">
        <v>0</v>
      </c>
      <c r="AN10" s="171">
        <f>AK10+AH10+AE10</f>
        <v>20</v>
      </c>
      <c r="AO10" s="192">
        <v>0.40625</v>
      </c>
      <c r="AP10" s="174">
        <v>3</v>
      </c>
      <c r="AQ10" s="193" t="s">
        <v>101</v>
      </c>
    </row>
    <row r="11" spans="2:43" ht="19.95" customHeight="1" thickBot="1" x14ac:dyDescent="0.4">
      <c r="B11" s="346"/>
      <c r="C11" s="284">
        <f>H6</f>
        <v>25</v>
      </c>
      <c r="D11" s="119" t="s">
        <v>0</v>
      </c>
      <c r="E11" s="285">
        <f>F6</f>
        <v>12</v>
      </c>
      <c r="F11" s="351"/>
      <c r="G11" s="352"/>
      <c r="H11" s="353"/>
      <c r="I11" s="284">
        <f>AF11</f>
        <v>25</v>
      </c>
      <c r="J11" s="119" t="s">
        <v>0</v>
      </c>
      <c r="K11" s="285">
        <f>AH11</f>
        <v>23</v>
      </c>
      <c r="L11" s="284">
        <f>AF14</f>
        <v>25</v>
      </c>
      <c r="M11" s="119" t="s">
        <v>0</v>
      </c>
      <c r="N11" s="285">
        <f>AH14</f>
        <v>17</v>
      </c>
      <c r="O11" s="358"/>
      <c r="P11" s="360"/>
      <c r="Q11" s="362"/>
      <c r="R11" s="379"/>
      <c r="S11" s="380"/>
      <c r="T11" s="381"/>
      <c r="U11" s="11"/>
      <c r="V11" s="163">
        <v>2</v>
      </c>
      <c r="W11" s="175" t="str">
        <f>B9</f>
        <v>Red Volley FnO-Reďáci</v>
      </c>
      <c r="X11" s="176" t="s">
        <v>6</v>
      </c>
      <c r="Y11" s="177" t="str">
        <f>B14</f>
        <v>VK Raškovice</v>
      </c>
      <c r="Z11" s="178">
        <v>2</v>
      </c>
      <c r="AA11" s="176" t="s">
        <v>0</v>
      </c>
      <c r="AB11" s="179">
        <v>0</v>
      </c>
      <c r="AC11" s="178">
        <v>25</v>
      </c>
      <c r="AD11" s="176" t="s">
        <v>0</v>
      </c>
      <c r="AE11" s="179">
        <v>8</v>
      </c>
      <c r="AF11" s="178">
        <v>25</v>
      </c>
      <c r="AG11" s="176" t="s">
        <v>0</v>
      </c>
      <c r="AH11" s="179">
        <v>23</v>
      </c>
      <c r="AI11" s="178"/>
      <c r="AJ11" s="176" t="s">
        <v>0</v>
      </c>
      <c r="AK11" s="179"/>
      <c r="AL11" s="175">
        <f t="shared" ref="AL11:AL14" si="0">AI11+AF11+AC11</f>
        <v>50</v>
      </c>
      <c r="AM11" s="176" t="s">
        <v>0</v>
      </c>
      <c r="AN11" s="177">
        <f t="shared" ref="AN11:AN15" si="1">AK11+AH11+AE11</f>
        <v>31</v>
      </c>
      <c r="AO11" s="188">
        <v>0.40625</v>
      </c>
      <c r="AP11" s="180">
        <v>4</v>
      </c>
      <c r="AQ11" s="189" t="s">
        <v>102</v>
      </c>
    </row>
    <row r="12" spans="2:43" ht="19.95" customHeight="1" thickBot="1" x14ac:dyDescent="0.4">
      <c r="B12" s="346"/>
      <c r="C12" s="286">
        <f>H7</f>
        <v>0</v>
      </c>
      <c r="D12" s="120" t="s">
        <v>0</v>
      </c>
      <c r="E12" s="287">
        <f>F7</f>
        <v>0</v>
      </c>
      <c r="F12" s="351"/>
      <c r="G12" s="352"/>
      <c r="H12" s="353"/>
      <c r="I12" s="286">
        <f>AI11</f>
        <v>0</v>
      </c>
      <c r="J12" s="293" t="s">
        <v>0</v>
      </c>
      <c r="K12" s="287">
        <f>AK11</f>
        <v>0</v>
      </c>
      <c r="L12" s="286">
        <f>AI14</f>
        <v>0</v>
      </c>
      <c r="M12" s="120" t="s">
        <v>0</v>
      </c>
      <c r="N12" s="287">
        <f>AK14</f>
        <v>0</v>
      </c>
      <c r="O12" s="358">
        <f>L13+I13+C13</f>
        <v>150</v>
      </c>
      <c r="P12" s="360" t="s">
        <v>0</v>
      </c>
      <c r="Q12" s="362">
        <f>N13+K13+E13</f>
        <v>87</v>
      </c>
      <c r="R12" s="379"/>
      <c r="S12" s="380"/>
      <c r="T12" s="381"/>
      <c r="U12" s="11"/>
      <c r="V12" s="163">
        <v>3</v>
      </c>
      <c r="W12" s="175" t="str">
        <f>B19</f>
        <v>Kotouč Štramberk</v>
      </c>
      <c r="X12" s="176" t="s">
        <v>6</v>
      </c>
      <c r="Y12" s="177" t="str">
        <f>B14</f>
        <v>VK Raškovice</v>
      </c>
      <c r="Z12" s="178">
        <v>0</v>
      </c>
      <c r="AA12" s="176" t="s">
        <v>0</v>
      </c>
      <c r="AB12" s="179">
        <v>2</v>
      </c>
      <c r="AC12" s="178">
        <v>16</v>
      </c>
      <c r="AD12" s="176" t="s">
        <v>0</v>
      </c>
      <c r="AE12" s="179">
        <v>25</v>
      </c>
      <c r="AF12" s="178">
        <v>17</v>
      </c>
      <c r="AG12" s="176" t="s">
        <v>0</v>
      </c>
      <c r="AH12" s="179">
        <v>25</v>
      </c>
      <c r="AI12" s="178"/>
      <c r="AJ12" s="176" t="s">
        <v>0</v>
      </c>
      <c r="AK12" s="179"/>
      <c r="AL12" s="175">
        <f t="shared" si="0"/>
        <v>33</v>
      </c>
      <c r="AM12" s="176" t="s">
        <v>0</v>
      </c>
      <c r="AN12" s="177">
        <f t="shared" si="1"/>
        <v>50</v>
      </c>
      <c r="AO12" s="188">
        <v>0.45833333333333331</v>
      </c>
      <c r="AP12" s="180">
        <v>3</v>
      </c>
      <c r="AQ12" s="189" t="s">
        <v>101</v>
      </c>
    </row>
    <row r="13" spans="2:43" ht="19.95" customHeight="1" thickBot="1" x14ac:dyDescent="0.4">
      <c r="B13" s="347"/>
      <c r="C13" s="288">
        <f>SUM(C10:C12)</f>
        <v>50</v>
      </c>
      <c r="D13" s="289" t="s">
        <v>0</v>
      </c>
      <c r="E13" s="290">
        <f>SUM(E10:E12)</f>
        <v>32</v>
      </c>
      <c r="F13" s="354"/>
      <c r="G13" s="355"/>
      <c r="H13" s="356"/>
      <c r="I13" s="288">
        <f>SUM(I10:I12)</f>
        <v>50</v>
      </c>
      <c r="J13" s="289" t="s">
        <v>0</v>
      </c>
      <c r="K13" s="290">
        <f>SUM(K10:K12)</f>
        <v>31</v>
      </c>
      <c r="L13" s="288">
        <f>SUM(L10:L12)</f>
        <v>50</v>
      </c>
      <c r="M13" s="289" t="s">
        <v>0</v>
      </c>
      <c r="N13" s="290">
        <f>SUM(N10:N12)</f>
        <v>24</v>
      </c>
      <c r="O13" s="371"/>
      <c r="P13" s="372"/>
      <c r="Q13" s="373"/>
      <c r="R13" s="379"/>
      <c r="S13" s="380"/>
      <c r="T13" s="381"/>
      <c r="U13" s="11"/>
      <c r="V13" s="163">
        <v>4</v>
      </c>
      <c r="W13" s="175" t="str">
        <f>B4</f>
        <v>Blue Volley A</v>
      </c>
      <c r="X13" s="176" t="s">
        <v>6</v>
      </c>
      <c r="Y13" s="177" t="str">
        <f>B9</f>
        <v>Red Volley FnO-Reďáci</v>
      </c>
      <c r="Z13" s="178">
        <v>0</v>
      </c>
      <c r="AA13" s="176" t="s">
        <v>0</v>
      </c>
      <c r="AB13" s="179">
        <v>2</v>
      </c>
      <c r="AC13" s="178">
        <v>20</v>
      </c>
      <c r="AD13" s="176" t="s">
        <v>0</v>
      </c>
      <c r="AE13" s="179">
        <v>25</v>
      </c>
      <c r="AF13" s="178">
        <v>12</v>
      </c>
      <c r="AG13" s="176" t="s">
        <v>0</v>
      </c>
      <c r="AH13" s="179">
        <v>25</v>
      </c>
      <c r="AI13" s="178"/>
      <c r="AJ13" s="176" t="s">
        <v>0</v>
      </c>
      <c r="AK13" s="179"/>
      <c r="AL13" s="175">
        <f t="shared" si="0"/>
        <v>32</v>
      </c>
      <c r="AM13" s="176" t="s">
        <v>0</v>
      </c>
      <c r="AN13" s="177">
        <f t="shared" si="1"/>
        <v>50</v>
      </c>
      <c r="AO13" s="188">
        <v>0.46875</v>
      </c>
      <c r="AP13" s="180">
        <v>4</v>
      </c>
      <c r="AQ13" s="189" t="s">
        <v>103</v>
      </c>
    </row>
    <row r="14" spans="2:43" ht="19.95" customHeight="1" thickBot="1" x14ac:dyDescent="0.4">
      <c r="B14" s="345" t="str">
        <f>'seznam družstev'!B5</f>
        <v>VK Raškovice</v>
      </c>
      <c r="C14" s="294">
        <f>K4</f>
        <v>0</v>
      </c>
      <c r="D14" s="295" t="s">
        <v>0</v>
      </c>
      <c r="E14" s="296">
        <f>I4</f>
        <v>2</v>
      </c>
      <c r="F14" s="294">
        <f>K9</f>
        <v>0</v>
      </c>
      <c r="G14" s="295" t="s">
        <v>0</v>
      </c>
      <c r="H14" s="296">
        <f>I9</f>
        <v>2</v>
      </c>
      <c r="I14" s="348"/>
      <c r="J14" s="349"/>
      <c r="K14" s="350"/>
      <c r="L14" s="294">
        <f>AB12</f>
        <v>2</v>
      </c>
      <c r="M14" s="295" t="s">
        <v>0</v>
      </c>
      <c r="N14" s="296">
        <f>Z12</f>
        <v>0</v>
      </c>
      <c r="O14" s="357">
        <f>L14+F14+C14</f>
        <v>2</v>
      </c>
      <c r="P14" s="359" t="s">
        <v>0</v>
      </c>
      <c r="Q14" s="361">
        <f>N14+H14+E14</f>
        <v>4</v>
      </c>
      <c r="R14" s="379">
        <f>O14</f>
        <v>2</v>
      </c>
      <c r="S14" s="380">
        <f>O17/Q17</f>
        <v>0.8571428571428571</v>
      </c>
      <c r="T14" s="381">
        <v>3</v>
      </c>
      <c r="U14" s="11"/>
      <c r="V14" s="163">
        <v>5</v>
      </c>
      <c r="W14" s="175" t="str">
        <f>B9</f>
        <v>Red Volley FnO-Reďáci</v>
      </c>
      <c r="X14" s="176" t="s">
        <v>6</v>
      </c>
      <c r="Y14" s="177" t="str">
        <f>B19</f>
        <v>Kotouč Štramberk</v>
      </c>
      <c r="Z14" s="178">
        <v>2</v>
      </c>
      <c r="AA14" s="176" t="s">
        <v>0</v>
      </c>
      <c r="AB14" s="179">
        <v>0</v>
      </c>
      <c r="AC14" s="178">
        <v>25</v>
      </c>
      <c r="AD14" s="176" t="s">
        <v>0</v>
      </c>
      <c r="AE14" s="179">
        <v>7</v>
      </c>
      <c r="AF14" s="178">
        <v>25</v>
      </c>
      <c r="AG14" s="176" t="s">
        <v>0</v>
      </c>
      <c r="AH14" s="179">
        <v>17</v>
      </c>
      <c r="AI14" s="178"/>
      <c r="AJ14" s="176" t="s">
        <v>0</v>
      </c>
      <c r="AK14" s="179"/>
      <c r="AL14" s="175">
        <f t="shared" si="0"/>
        <v>50</v>
      </c>
      <c r="AM14" s="176" t="s">
        <v>0</v>
      </c>
      <c r="AN14" s="177">
        <f t="shared" si="1"/>
        <v>24</v>
      </c>
      <c r="AO14" s="188">
        <v>0.53125</v>
      </c>
      <c r="AP14" s="181">
        <v>3</v>
      </c>
      <c r="AQ14" s="189" t="s">
        <v>101</v>
      </c>
    </row>
    <row r="15" spans="2:43" ht="19.95" customHeight="1" thickBot="1" x14ac:dyDescent="0.4">
      <c r="B15" s="346"/>
      <c r="C15" s="291">
        <f>K5</f>
        <v>15</v>
      </c>
      <c r="D15" s="121" t="s">
        <v>0</v>
      </c>
      <c r="E15" s="292">
        <f>I5</f>
        <v>25</v>
      </c>
      <c r="F15" s="291">
        <f>K10</f>
        <v>8</v>
      </c>
      <c r="G15" s="121" t="s">
        <v>0</v>
      </c>
      <c r="H15" s="292">
        <f>I10</f>
        <v>25</v>
      </c>
      <c r="I15" s="351"/>
      <c r="J15" s="352"/>
      <c r="K15" s="353"/>
      <c r="L15" s="291">
        <f>AE12</f>
        <v>25</v>
      </c>
      <c r="M15" s="121" t="s">
        <v>0</v>
      </c>
      <c r="N15" s="292">
        <f>AC12</f>
        <v>16</v>
      </c>
      <c r="O15" s="358"/>
      <c r="P15" s="360"/>
      <c r="Q15" s="362"/>
      <c r="R15" s="379"/>
      <c r="S15" s="380"/>
      <c r="T15" s="381"/>
      <c r="U15" s="11"/>
      <c r="V15" s="164">
        <v>6</v>
      </c>
      <c r="W15" s="182" t="str">
        <f>B14</f>
        <v>VK Raškovice</v>
      </c>
      <c r="X15" s="183" t="s">
        <v>6</v>
      </c>
      <c r="Y15" s="184" t="str">
        <f>B4</f>
        <v>Blue Volley A</v>
      </c>
      <c r="Z15" s="185">
        <v>0</v>
      </c>
      <c r="AA15" s="183" t="s">
        <v>0</v>
      </c>
      <c r="AB15" s="186">
        <v>2</v>
      </c>
      <c r="AC15" s="185">
        <v>15</v>
      </c>
      <c r="AD15" s="183" t="s">
        <v>0</v>
      </c>
      <c r="AE15" s="186">
        <v>25</v>
      </c>
      <c r="AF15" s="185">
        <v>18</v>
      </c>
      <c r="AG15" s="183" t="s">
        <v>0</v>
      </c>
      <c r="AH15" s="186">
        <v>25</v>
      </c>
      <c r="AI15" s="185"/>
      <c r="AJ15" s="183" t="s">
        <v>0</v>
      </c>
      <c r="AK15" s="186"/>
      <c r="AL15" s="185">
        <f>AI15+AF15+AC15</f>
        <v>33</v>
      </c>
      <c r="AM15" s="183" t="s">
        <v>0</v>
      </c>
      <c r="AN15" s="184">
        <f t="shared" si="1"/>
        <v>50</v>
      </c>
      <c r="AO15" s="314">
        <v>0.53125</v>
      </c>
      <c r="AP15" s="315">
        <v>4</v>
      </c>
      <c r="AQ15" s="190" t="s">
        <v>102</v>
      </c>
    </row>
    <row r="16" spans="2:43" ht="19.95" customHeight="1" thickBot="1" x14ac:dyDescent="0.35">
      <c r="B16" s="346"/>
      <c r="C16" s="284">
        <f>K6</f>
        <v>18</v>
      </c>
      <c r="D16" s="119" t="s">
        <v>0</v>
      </c>
      <c r="E16" s="285">
        <f>I6</f>
        <v>25</v>
      </c>
      <c r="F16" s="284">
        <f>K11</f>
        <v>23</v>
      </c>
      <c r="G16" s="119" t="s">
        <v>0</v>
      </c>
      <c r="H16" s="285">
        <f>I11</f>
        <v>25</v>
      </c>
      <c r="I16" s="351"/>
      <c r="J16" s="352"/>
      <c r="K16" s="353"/>
      <c r="L16" s="284">
        <f>AH12</f>
        <v>25</v>
      </c>
      <c r="M16" s="119" t="s">
        <v>0</v>
      </c>
      <c r="N16" s="285">
        <f>AF12</f>
        <v>17</v>
      </c>
      <c r="O16" s="358"/>
      <c r="P16" s="360"/>
      <c r="Q16" s="362"/>
      <c r="R16" s="379"/>
      <c r="S16" s="380"/>
      <c r="T16" s="381"/>
      <c r="U16" s="11"/>
      <c r="W16" s="384"/>
      <c r="X16" s="384"/>
      <c r="Y16" s="384"/>
      <c r="Z16" s="384"/>
      <c r="AA16" s="384"/>
      <c r="AB16" s="384"/>
      <c r="AC16" s="384"/>
      <c r="AD16" s="384"/>
      <c r="AE16" s="384"/>
      <c r="AF16" s="384"/>
      <c r="AG16" s="384"/>
      <c r="AH16" s="384"/>
      <c r="AI16" s="384"/>
      <c r="AJ16" s="384"/>
      <c r="AK16" s="384"/>
      <c r="AL16" s="384"/>
      <c r="AM16" s="384"/>
      <c r="AN16" s="384"/>
      <c r="AO16" s="122"/>
      <c r="AP16" s="14"/>
    </row>
    <row r="17" spans="1:43" ht="19.95" customHeight="1" thickBot="1" x14ac:dyDescent="0.35">
      <c r="B17" s="346"/>
      <c r="C17" s="286">
        <f>K7</f>
        <v>0</v>
      </c>
      <c r="D17" s="120" t="s">
        <v>0</v>
      </c>
      <c r="E17" s="287">
        <f>I7</f>
        <v>0</v>
      </c>
      <c r="F17" s="286">
        <f>K12</f>
        <v>0</v>
      </c>
      <c r="G17" s="120" t="s">
        <v>0</v>
      </c>
      <c r="H17" s="287">
        <f>I12</f>
        <v>0</v>
      </c>
      <c r="I17" s="351"/>
      <c r="J17" s="352"/>
      <c r="K17" s="353"/>
      <c r="L17" s="286">
        <f>AK12</f>
        <v>0</v>
      </c>
      <c r="M17" s="120" t="s">
        <v>0</v>
      </c>
      <c r="N17" s="287">
        <f>AI12</f>
        <v>0</v>
      </c>
      <c r="O17" s="358">
        <f>L18+F18+C18</f>
        <v>114</v>
      </c>
      <c r="P17" s="360" t="s">
        <v>0</v>
      </c>
      <c r="Q17" s="362">
        <f>N18+H18+E18</f>
        <v>133</v>
      </c>
      <c r="R17" s="379"/>
      <c r="S17" s="380"/>
      <c r="T17" s="381"/>
      <c r="U17" s="11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23"/>
      <c r="AP17" s="14"/>
    </row>
    <row r="18" spans="1:43" ht="19.95" customHeight="1" thickBot="1" x14ac:dyDescent="0.35">
      <c r="B18" s="347"/>
      <c r="C18" s="288">
        <f>SUM(C15:C17)</f>
        <v>33</v>
      </c>
      <c r="D18" s="289" t="s">
        <v>0</v>
      </c>
      <c r="E18" s="290">
        <f>SUM(E15:E17)</f>
        <v>50</v>
      </c>
      <c r="F18" s="288">
        <f>SUM(F15:F17)</f>
        <v>31</v>
      </c>
      <c r="G18" s="289" t="s">
        <v>0</v>
      </c>
      <c r="H18" s="290">
        <f>SUM(H15:H17)</f>
        <v>50</v>
      </c>
      <c r="I18" s="354"/>
      <c r="J18" s="355"/>
      <c r="K18" s="356"/>
      <c r="L18" s="288">
        <f>SUM(L15:L17)</f>
        <v>50</v>
      </c>
      <c r="M18" s="289" t="s">
        <v>0</v>
      </c>
      <c r="N18" s="290">
        <f>SUM(N15:N17)</f>
        <v>33</v>
      </c>
      <c r="O18" s="371"/>
      <c r="P18" s="372"/>
      <c r="Q18" s="373"/>
      <c r="R18" s="379"/>
      <c r="S18" s="380"/>
      <c r="T18" s="381"/>
      <c r="U18" s="11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22"/>
      <c r="AP18" s="14"/>
    </row>
    <row r="19" spans="1:43" ht="19.95" customHeight="1" thickBot="1" x14ac:dyDescent="0.35">
      <c r="B19" s="345" t="str">
        <f>'seznam družstev'!B13</f>
        <v>Kotouč Štramberk</v>
      </c>
      <c r="C19" s="294">
        <f>N4</f>
        <v>0</v>
      </c>
      <c r="D19" s="295" t="s">
        <v>0</v>
      </c>
      <c r="E19" s="296">
        <f>L4</f>
        <v>2</v>
      </c>
      <c r="F19" s="294">
        <f>N9</f>
        <v>0</v>
      </c>
      <c r="G19" s="295" t="s">
        <v>0</v>
      </c>
      <c r="H19" s="296">
        <f>L9</f>
        <v>2</v>
      </c>
      <c r="I19" s="294">
        <f>N14</f>
        <v>0</v>
      </c>
      <c r="J19" s="295" t="s">
        <v>0</v>
      </c>
      <c r="K19" s="296">
        <f>L14</f>
        <v>2</v>
      </c>
      <c r="L19" s="348"/>
      <c r="M19" s="349"/>
      <c r="N19" s="350"/>
      <c r="O19" s="357">
        <f>I19+F19+C19</f>
        <v>0</v>
      </c>
      <c r="P19" s="359" t="s">
        <v>0</v>
      </c>
      <c r="Q19" s="361">
        <f>K19+H19+E19</f>
        <v>6</v>
      </c>
      <c r="R19" s="379">
        <f>O19</f>
        <v>0</v>
      </c>
      <c r="S19" s="380">
        <f>O22/Q22</f>
        <v>0.51333333333333331</v>
      </c>
      <c r="T19" s="381">
        <v>4</v>
      </c>
      <c r="U19" s="11"/>
    </row>
    <row r="20" spans="1:43" ht="19.95" customHeight="1" thickBot="1" x14ac:dyDescent="0.35">
      <c r="B20" s="346"/>
      <c r="C20" s="291">
        <f>N5</f>
        <v>12</v>
      </c>
      <c r="D20" s="121" t="s">
        <v>0</v>
      </c>
      <c r="E20" s="292">
        <f>L5</f>
        <v>25</v>
      </c>
      <c r="F20" s="291">
        <f>N10</f>
        <v>7</v>
      </c>
      <c r="G20" s="121" t="s">
        <v>0</v>
      </c>
      <c r="H20" s="292">
        <f>L10</f>
        <v>25</v>
      </c>
      <c r="I20" s="291">
        <f>N15</f>
        <v>16</v>
      </c>
      <c r="J20" s="121" t="s">
        <v>0</v>
      </c>
      <c r="K20" s="292">
        <f>L15</f>
        <v>25</v>
      </c>
      <c r="L20" s="351"/>
      <c r="M20" s="352"/>
      <c r="N20" s="353"/>
      <c r="O20" s="358"/>
      <c r="P20" s="360"/>
      <c r="Q20" s="362"/>
      <c r="R20" s="379"/>
      <c r="S20" s="380"/>
      <c r="T20" s="381"/>
      <c r="U20" s="11"/>
    </row>
    <row r="21" spans="1:43" ht="19.95" customHeight="1" thickBot="1" x14ac:dyDescent="0.35">
      <c r="B21" s="346"/>
      <c r="C21" s="284">
        <f>N6</f>
        <v>8</v>
      </c>
      <c r="D21" s="119" t="s">
        <v>0</v>
      </c>
      <c r="E21" s="285">
        <f>L6</f>
        <v>25</v>
      </c>
      <c r="F21" s="284">
        <f>N11</f>
        <v>17</v>
      </c>
      <c r="G21" s="119" t="s">
        <v>0</v>
      </c>
      <c r="H21" s="285">
        <f>L11</f>
        <v>25</v>
      </c>
      <c r="I21" s="284">
        <f>N16</f>
        <v>17</v>
      </c>
      <c r="J21" s="119" t="s">
        <v>0</v>
      </c>
      <c r="K21" s="285">
        <f>L16</f>
        <v>25</v>
      </c>
      <c r="L21" s="351"/>
      <c r="M21" s="352"/>
      <c r="N21" s="353"/>
      <c r="O21" s="358"/>
      <c r="P21" s="360"/>
      <c r="Q21" s="362"/>
      <c r="R21" s="379"/>
      <c r="S21" s="380"/>
      <c r="T21" s="381"/>
      <c r="U21" s="11"/>
    </row>
    <row r="22" spans="1:43" ht="19.95" customHeight="1" thickBot="1" x14ac:dyDescent="0.35">
      <c r="B22" s="346"/>
      <c r="C22" s="286">
        <f>N7</f>
        <v>0</v>
      </c>
      <c r="D22" s="120" t="s">
        <v>0</v>
      </c>
      <c r="E22" s="287">
        <f>L7</f>
        <v>0</v>
      </c>
      <c r="F22" s="286">
        <f>N12</f>
        <v>0</v>
      </c>
      <c r="G22" s="120" t="s">
        <v>0</v>
      </c>
      <c r="H22" s="287">
        <f>L12</f>
        <v>0</v>
      </c>
      <c r="I22" s="286">
        <f>N17</f>
        <v>0</v>
      </c>
      <c r="J22" s="120" t="s">
        <v>0</v>
      </c>
      <c r="K22" s="287">
        <f>L17</f>
        <v>0</v>
      </c>
      <c r="L22" s="351"/>
      <c r="M22" s="352"/>
      <c r="N22" s="353"/>
      <c r="O22" s="358">
        <f>I23+F23+C23</f>
        <v>77</v>
      </c>
      <c r="P22" s="360" t="s">
        <v>0</v>
      </c>
      <c r="Q22" s="362">
        <f>K23+H23+E23</f>
        <v>150</v>
      </c>
      <c r="R22" s="379"/>
      <c r="S22" s="380"/>
      <c r="T22" s="381"/>
      <c r="U22" s="11"/>
    </row>
    <row r="23" spans="1:43" ht="19.95" customHeight="1" thickBot="1" x14ac:dyDescent="0.35">
      <c r="B23" s="347"/>
      <c r="C23" s="288">
        <f>SUM(C20:C22)</f>
        <v>20</v>
      </c>
      <c r="D23" s="289" t="s">
        <v>0</v>
      </c>
      <c r="E23" s="290">
        <f>SUM(E20:E22)</f>
        <v>50</v>
      </c>
      <c r="F23" s="288">
        <f>SUM(F20:F22)</f>
        <v>24</v>
      </c>
      <c r="G23" s="289" t="s">
        <v>0</v>
      </c>
      <c r="H23" s="290">
        <f>SUM(H20:H22)</f>
        <v>50</v>
      </c>
      <c r="I23" s="288">
        <f>SUM(I20:I22)</f>
        <v>33</v>
      </c>
      <c r="J23" s="289" t="s">
        <v>0</v>
      </c>
      <c r="K23" s="290">
        <f>SUM(K20:K22)</f>
        <v>50</v>
      </c>
      <c r="L23" s="354"/>
      <c r="M23" s="355"/>
      <c r="N23" s="356"/>
      <c r="O23" s="371"/>
      <c r="P23" s="372"/>
      <c r="Q23" s="373"/>
      <c r="R23" s="379"/>
      <c r="S23" s="380"/>
      <c r="T23" s="381"/>
      <c r="U23" s="11"/>
    </row>
    <row r="24" spans="1:43" x14ac:dyDescent="0.3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1:43" ht="26.4" thickBot="1" x14ac:dyDescent="0.55000000000000004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66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05"/>
      <c r="AP25">
        <v>1</v>
      </c>
    </row>
    <row r="26" spans="1:43" ht="31.2" customHeight="1" thickBot="1" x14ac:dyDescent="0.5">
      <c r="A26" s="11"/>
      <c r="B26" s="363" t="s">
        <v>61</v>
      </c>
      <c r="C26" s="388" t="str">
        <f>B28</f>
        <v>Green Volley A</v>
      </c>
      <c r="D26" s="389"/>
      <c r="E26" s="390"/>
      <c r="F26" s="366" t="str">
        <f>B33</f>
        <v>VO Slezská Orlice</v>
      </c>
      <c r="G26" s="366"/>
      <c r="H26" s="366"/>
      <c r="I26" s="366" t="str">
        <f>B38</f>
        <v>Blue Volley B</v>
      </c>
      <c r="J26" s="366"/>
      <c r="K26" s="366"/>
      <c r="L26" s="369" t="s">
        <v>1</v>
      </c>
      <c r="M26" s="366"/>
      <c r="N26" s="370"/>
      <c r="O26" s="345" t="s">
        <v>3</v>
      </c>
      <c r="P26" s="382" t="s">
        <v>4</v>
      </c>
      <c r="Q26" s="382" t="s">
        <v>5</v>
      </c>
      <c r="R26" s="67"/>
      <c r="S26" s="11"/>
      <c r="T26" s="11"/>
      <c r="U26" s="11"/>
      <c r="V26" s="306" t="s">
        <v>78</v>
      </c>
      <c r="W26" s="340" t="s">
        <v>74</v>
      </c>
      <c r="X26" s="341"/>
      <c r="Y26" s="341"/>
      <c r="Z26" s="337" t="s">
        <v>1</v>
      </c>
      <c r="AA26" s="338"/>
      <c r="AB26" s="339"/>
      <c r="AC26" s="337" t="s">
        <v>8</v>
      </c>
      <c r="AD26" s="338"/>
      <c r="AE26" s="339"/>
      <c r="AF26" s="337" t="s">
        <v>9</v>
      </c>
      <c r="AG26" s="338"/>
      <c r="AH26" s="339"/>
      <c r="AI26" s="337" t="s">
        <v>10</v>
      </c>
      <c r="AJ26" s="338"/>
      <c r="AK26" s="339"/>
      <c r="AL26" s="337" t="s">
        <v>2</v>
      </c>
      <c r="AM26" s="338"/>
      <c r="AN26" s="339"/>
      <c r="AO26" s="124" t="s">
        <v>57</v>
      </c>
      <c r="AP26" s="69" t="s">
        <v>59</v>
      </c>
      <c r="AQ26" s="70" t="s">
        <v>60</v>
      </c>
    </row>
    <row r="27" spans="1:43" ht="25.05" customHeight="1" thickBot="1" x14ac:dyDescent="0.4">
      <c r="A27" s="11"/>
      <c r="B27" s="364"/>
      <c r="C27" s="391"/>
      <c r="D27" s="392"/>
      <c r="E27" s="393"/>
      <c r="F27" s="368"/>
      <c r="G27" s="368"/>
      <c r="H27" s="368"/>
      <c r="I27" s="368"/>
      <c r="J27" s="368"/>
      <c r="K27" s="368"/>
      <c r="L27" s="342" t="s">
        <v>2</v>
      </c>
      <c r="M27" s="343"/>
      <c r="N27" s="344"/>
      <c r="O27" s="347"/>
      <c r="P27" s="382"/>
      <c r="Q27" s="382"/>
      <c r="R27" s="67"/>
      <c r="S27" s="11"/>
      <c r="T27" s="11"/>
      <c r="U27" s="11"/>
      <c r="V27" s="194" t="s">
        <v>26</v>
      </c>
      <c r="W27" s="110" t="str">
        <f>B28</f>
        <v>Green Volley A</v>
      </c>
      <c r="X27" s="111" t="s">
        <v>6</v>
      </c>
      <c r="Y27" s="112" t="str">
        <f>B33</f>
        <v>VO Slezská Orlice</v>
      </c>
      <c r="Z27" s="307">
        <v>2</v>
      </c>
      <c r="AA27" s="308" t="s">
        <v>0</v>
      </c>
      <c r="AB27" s="309">
        <v>0</v>
      </c>
      <c r="AC27" s="72">
        <v>25</v>
      </c>
      <c r="AD27" s="73" t="s">
        <v>0</v>
      </c>
      <c r="AE27" s="74">
        <v>14</v>
      </c>
      <c r="AF27" s="72">
        <v>25</v>
      </c>
      <c r="AG27" s="73" t="s">
        <v>0</v>
      </c>
      <c r="AH27" s="77">
        <v>12</v>
      </c>
      <c r="AI27" s="78"/>
      <c r="AJ27" s="73" t="s">
        <v>0</v>
      </c>
      <c r="AK27" s="77"/>
      <c r="AL27" s="78">
        <f>AC27+AF27+AI27</f>
        <v>50</v>
      </c>
      <c r="AM27" s="73" t="s">
        <v>0</v>
      </c>
      <c r="AN27" s="74">
        <f>AE27+AH27+AK27</f>
        <v>26</v>
      </c>
      <c r="AO27" s="311" t="s">
        <v>71</v>
      </c>
      <c r="AP27" s="79">
        <v>3</v>
      </c>
      <c r="AQ27" s="80" t="s">
        <v>103</v>
      </c>
    </row>
    <row r="28" spans="1:43" ht="19.95" customHeight="1" thickBot="1" x14ac:dyDescent="0.4">
      <c r="A28" s="401">
        <v>1</v>
      </c>
      <c r="B28" s="345" t="str">
        <f>'seznam družstev'!B9</f>
        <v>Green Volley A</v>
      </c>
      <c r="C28" s="402">
        <v>0</v>
      </c>
      <c r="D28" s="403"/>
      <c r="E28" s="404"/>
      <c r="F28" s="81">
        <f>Z27</f>
        <v>2</v>
      </c>
      <c r="G28" s="82" t="s">
        <v>0</v>
      </c>
      <c r="H28" s="83">
        <f>AB27</f>
        <v>0</v>
      </c>
      <c r="I28" s="81">
        <f>Z29</f>
        <v>2</v>
      </c>
      <c r="J28" s="82" t="s">
        <v>0</v>
      </c>
      <c r="K28" s="83">
        <f>AB29</f>
        <v>0</v>
      </c>
      <c r="L28" s="357">
        <f>F28+I28</f>
        <v>4</v>
      </c>
      <c r="M28" s="359" t="s">
        <v>0</v>
      </c>
      <c r="N28" s="361">
        <f>H28+K28</f>
        <v>0</v>
      </c>
      <c r="O28" s="379">
        <f>L28</f>
        <v>4</v>
      </c>
      <c r="P28" s="380">
        <f>L31/N31</f>
        <v>1.6949152542372881</v>
      </c>
      <c r="Q28" s="394">
        <v>1</v>
      </c>
      <c r="R28" s="67"/>
      <c r="S28" s="11"/>
      <c r="T28" s="11"/>
      <c r="U28" s="11"/>
      <c r="V28" s="163" t="s">
        <v>27</v>
      </c>
      <c r="W28" s="113" t="str">
        <f>B33</f>
        <v>VO Slezská Orlice</v>
      </c>
      <c r="X28" s="114" t="s">
        <v>6</v>
      </c>
      <c r="Y28" s="115" t="str">
        <f>B38</f>
        <v>Blue Volley B</v>
      </c>
      <c r="Z28" s="84">
        <v>2</v>
      </c>
      <c r="AA28" s="147" t="s">
        <v>0</v>
      </c>
      <c r="AB28" s="85">
        <v>0</v>
      </c>
      <c r="AC28" s="84">
        <v>25</v>
      </c>
      <c r="AD28" s="147" t="s">
        <v>0</v>
      </c>
      <c r="AE28" s="146">
        <v>17</v>
      </c>
      <c r="AF28" s="84">
        <v>25</v>
      </c>
      <c r="AG28" s="147" t="s">
        <v>0</v>
      </c>
      <c r="AH28" s="85">
        <v>19</v>
      </c>
      <c r="AI28" s="86"/>
      <c r="AJ28" s="147" t="s">
        <v>0</v>
      </c>
      <c r="AK28" s="85"/>
      <c r="AL28" s="78">
        <f>AC28+AF28+AI28</f>
        <v>50</v>
      </c>
      <c r="AM28" s="147" t="s">
        <v>0</v>
      </c>
      <c r="AN28" s="74">
        <f>AE28+AH28+AK28</f>
        <v>36</v>
      </c>
      <c r="AO28" s="311" t="s">
        <v>82</v>
      </c>
      <c r="AP28" s="87">
        <v>3</v>
      </c>
      <c r="AQ28" s="88" t="s">
        <v>104</v>
      </c>
    </row>
    <row r="29" spans="1:43" ht="19.95" customHeight="1" thickBot="1" x14ac:dyDescent="0.4">
      <c r="A29" s="401"/>
      <c r="B29" s="346"/>
      <c r="C29" s="405"/>
      <c r="D29" s="406"/>
      <c r="E29" s="407"/>
      <c r="F29" s="89">
        <f>AC27</f>
        <v>25</v>
      </c>
      <c r="G29" s="90" t="s">
        <v>0</v>
      </c>
      <c r="H29" s="91">
        <f>AE27</f>
        <v>14</v>
      </c>
      <c r="I29" s="89">
        <f>AC29</f>
        <v>25</v>
      </c>
      <c r="J29" s="92" t="s">
        <v>0</v>
      </c>
      <c r="K29" s="91">
        <f>AE29</f>
        <v>19</v>
      </c>
      <c r="L29" s="358"/>
      <c r="M29" s="360"/>
      <c r="N29" s="362"/>
      <c r="O29" s="379"/>
      <c r="P29" s="380"/>
      <c r="Q29" s="394"/>
      <c r="R29" s="67"/>
      <c r="S29" s="11"/>
      <c r="T29" s="11"/>
      <c r="U29" s="11"/>
      <c r="V29" s="164" t="s">
        <v>28</v>
      </c>
      <c r="W29" s="116" t="str">
        <f>B28</f>
        <v>Green Volley A</v>
      </c>
      <c r="X29" s="117" t="s">
        <v>6</v>
      </c>
      <c r="Y29" s="118" t="str">
        <f>B38</f>
        <v>Blue Volley B</v>
      </c>
      <c r="Z29" s="94">
        <v>2</v>
      </c>
      <c r="AA29" s="95" t="s">
        <v>0</v>
      </c>
      <c r="AB29" s="99">
        <v>0</v>
      </c>
      <c r="AC29" s="94">
        <v>25</v>
      </c>
      <c r="AD29" s="95" t="s">
        <v>0</v>
      </c>
      <c r="AE29" s="96">
        <v>19</v>
      </c>
      <c r="AF29" s="94">
        <v>25</v>
      </c>
      <c r="AG29" s="95" t="s">
        <v>0</v>
      </c>
      <c r="AH29" s="99">
        <v>14</v>
      </c>
      <c r="AI29" s="100"/>
      <c r="AJ29" s="95" t="s">
        <v>0</v>
      </c>
      <c r="AK29" s="99"/>
      <c r="AL29" s="101">
        <f>AC29+AF29+AI29</f>
        <v>50</v>
      </c>
      <c r="AM29" s="95" t="s">
        <v>0</v>
      </c>
      <c r="AN29" s="102">
        <f>AE29+AH29+AK29</f>
        <v>33</v>
      </c>
      <c r="AO29" s="312" t="s">
        <v>72</v>
      </c>
      <c r="AP29" s="313">
        <v>3</v>
      </c>
      <c r="AQ29" s="103" t="s">
        <v>103</v>
      </c>
    </row>
    <row r="30" spans="1:43" ht="19.95" customHeight="1" thickBot="1" x14ac:dyDescent="0.35">
      <c r="A30" s="401"/>
      <c r="B30" s="346"/>
      <c r="C30" s="405"/>
      <c r="D30" s="406"/>
      <c r="E30" s="407"/>
      <c r="F30" s="298">
        <f>AF27</f>
        <v>25</v>
      </c>
      <c r="G30" s="299" t="s">
        <v>0</v>
      </c>
      <c r="H30" s="300">
        <f>AH27</f>
        <v>12</v>
      </c>
      <c r="I30" s="298">
        <f>AF29</f>
        <v>25</v>
      </c>
      <c r="J30" s="302" t="s">
        <v>0</v>
      </c>
      <c r="K30" s="300">
        <f>AH29</f>
        <v>14</v>
      </c>
      <c r="L30" s="358"/>
      <c r="M30" s="360"/>
      <c r="N30" s="362"/>
      <c r="O30" s="379"/>
      <c r="P30" s="380"/>
      <c r="Q30" s="394"/>
      <c r="R30" s="67"/>
      <c r="S30" s="104"/>
      <c r="T30" s="105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1"/>
      <c r="AO30" s="105"/>
    </row>
    <row r="31" spans="1:43" ht="19.95" customHeight="1" thickBot="1" x14ac:dyDescent="0.35">
      <c r="A31" s="401"/>
      <c r="B31" s="346"/>
      <c r="C31" s="405"/>
      <c r="D31" s="406"/>
      <c r="E31" s="407"/>
      <c r="F31" s="301">
        <f>AI27</f>
        <v>0</v>
      </c>
      <c r="G31" s="302" t="s">
        <v>0</v>
      </c>
      <c r="H31" s="303">
        <f>AK27</f>
        <v>0</v>
      </c>
      <c r="I31" s="301">
        <f>AI29</f>
        <v>0</v>
      </c>
      <c r="J31" s="302" t="s">
        <v>0</v>
      </c>
      <c r="K31" s="303">
        <f>AK29</f>
        <v>0</v>
      </c>
      <c r="L31" s="395">
        <f>F32+I32</f>
        <v>100</v>
      </c>
      <c r="M31" s="397" t="s">
        <v>0</v>
      </c>
      <c r="N31" s="399">
        <f>H32+K32</f>
        <v>59</v>
      </c>
      <c r="O31" s="379"/>
      <c r="P31" s="380"/>
      <c r="Q31" s="394"/>
      <c r="R31" s="67"/>
      <c r="S31" s="11"/>
      <c r="T31" s="11"/>
      <c r="U31" s="11"/>
    </row>
    <row r="32" spans="1:43" ht="19.95" customHeight="1" thickBot="1" x14ac:dyDescent="0.35">
      <c r="A32" s="401"/>
      <c r="B32" s="347"/>
      <c r="C32" s="408"/>
      <c r="D32" s="409"/>
      <c r="E32" s="410"/>
      <c r="F32" s="81">
        <f>SUM(F29:F31)</f>
        <v>50</v>
      </c>
      <c r="G32" s="82" t="s">
        <v>0</v>
      </c>
      <c r="H32" s="83">
        <f>SUM(H29:H31)</f>
        <v>26</v>
      </c>
      <c r="I32" s="81">
        <f>SUM(I29:I31)</f>
        <v>50</v>
      </c>
      <c r="J32" s="82" t="s">
        <v>0</v>
      </c>
      <c r="K32" s="83">
        <f>SUM(K29:K31)</f>
        <v>33</v>
      </c>
      <c r="L32" s="396"/>
      <c r="M32" s="398"/>
      <c r="N32" s="400"/>
      <c r="O32" s="379"/>
      <c r="P32" s="380"/>
      <c r="Q32" s="394"/>
      <c r="R32" s="67"/>
      <c r="S32" s="11"/>
      <c r="T32" s="11"/>
      <c r="U32" s="11"/>
    </row>
    <row r="33" spans="1:45" ht="19.95" customHeight="1" thickBot="1" x14ac:dyDescent="0.35">
      <c r="A33" s="411">
        <v>2</v>
      </c>
      <c r="B33" s="345" t="str">
        <f>'seznam družstev'!B4</f>
        <v>VO Slezská Orlice</v>
      </c>
      <c r="C33" s="81">
        <f>H28</f>
        <v>0</v>
      </c>
      <c r="D33" s="82" t="s">
        <v>0</v>
      </c>
      <c r="E33" s="83">
        <f>F28</f>
        <v>2</v>
      </c>
      <c r="F33" s="402"/>
      <c r="G33" s="403"/>
      <c r="H33" s="404"/>
      <c r="I33" s="81">
        <f>Z28</f>
        <v>2</v>
      </c>
      <c r="J33" s="82" t="s">
        <v>0</v>
      </c>
      <c r="K33" s="83">
        <f>AB28</f>
        <v>0</v>
      </c>
      <c r="L33" s="357">
        <f>I33+C33</f>
        <v>2</v>
      </c>
      <c r="M33" s="359" t="s">
        <v>0</v>
      </c>
      <c r="N33" s="361">
        <f>K33+E33</f>
        <v>2</v>
      </c>
      <c r="O33" s="379">
        <f>L33</f>
        <v>2</v>
      </c>
      <c r="P33" s="380">
        <f>L36/N36</f>
        <v>0.88372093023255816</v>
      </c>
      <c r="Q33" s="394">
        <v>2</v>
      </c>
      <c r="R33" s="67"/>
      <c r="S33" s="11"/>
      <c r="T33" s="11"/>
      <c r="U33" s="11"/>
    </row>
    <row r="34" spans="1:45" ht="19.95" customHeight="1" thickBot="1" x14ac:dyDescent="0.35">
      <c r="A34" s="411"/>
      <c r="B34" s="346"/>
      <c r="C34" s="89">
        <f>H29</f>
        <v>14</v>
      </c>
      <c r="D34" s="90" t="s">
        <v>0</v>
      </c>
      <c r="E34" s="91">
        <f>F29</f>
        <v>25</v>
      </c>
      <c r="F34" s="405"/>
      <c r="G34" s="406"/>
      <c r="H34" s="407"/>
      <c r="I34" s="89">
        <f>AC28</f>
        <v>25</v>
      </c>
      <c r="J34" s="92" t="s">
        <v>0</v>
      </c>
      <c r="K34" s="91">
        <f>AE28</f>
        <v>17</v>
      </c>
      <c r="L34" s="358"/>
      <c r="M34" s="360"/>
      <c r="N34" s="362"/>
      <c r="O34" s="379"/>
      <c r="P34" s="380"/>
      <c r="Q34" s="394"/>
      <c r="R34" s="67"/>
      <c r="S34" s="11"/>
      <c r="T34" s="11"/>
      <c r="U34" s="11"/>
    </row>
    <row r="35" spans="1:45" ht="19.95" customHeight="1" thickBot="1" x14ac:dyDescent="0.35">
      <c r="A35" s="411"/>
      <c r="B35" s="346"/>
      <c r="C35" s="298">
        <f>H30</f>
        <v>12</v>
      </c>
      <c r="D35" s="299" t="s">
        <v>0</v>
      </c>
      <c r="E35" s="300">
        <f>F30</f>
        <v>25</v>
      </c>
      <c r="F35" s="405"/>
      <c r="G35" s="406"/>
      <c r="H35" s="407"/>
      <c r="I35" s="298">
        <f>AF28</f>
        <v>25</v>
      </c>
      <c r="J35" s="299" t="s">
        <v>0</v>
      </c>
      <c r="K35" s="300">
        <f>AH28</f>
        <v>19</v>
      </c>
      <c r="L35" s="358"/>
      <c r="M35" s="360"/>
      <c r="N35" s="362"/>
      <c r="O35" s="379"/>
      <c r="P35" s="380"/>
      <c r="Q35" s="394"/>
      <c r="R35" s="67"/>
      <c r="S35" s="104"/>
      <c r="T35" s="105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1"/>
      <c r="AO35" s="105"/>
    </row>
    <row r="36" spans="1:45" ht="19.95" customHeight="1" thickBot="1" x14ac:dyDescent="0.35">
      <c r="A36" s="411"/>
      <c r="B36" s="346"/>
      <c r="C36" s="301">
        <f>H31</f>
        <v>0</v>
      </c>
      <c r="D36" s="302" t="s">
        <v>0</v>
      </c>
      <c r="E36" s="303">
        <f>F31</f>
        <v>0</v>
      </c>
      <c r="F36" s="405"/>
      <c r="G36" s="406"/>
      <c r="H36" s="407"/>
      <c r="I36" s="301">
        <f>AI28</f>
        <v>0</v>
      </c>
      <c r="J36" s="92" t="s">
        <v>0</v>
      </c>
      <c r="K36" s="303">
        <f>AK28</f>
        <v>0</v>
      </c>
      <c r="L36" s="358">
        <f>I37+C37</f>
        <v>76</v>
      </c>
      <c r="M36" s="360" t="s">
        <v>0</v>
      </c>
      <c r="N36" s="362">
        <f>K37+E37</f>
        <v>86</v>
      </c>
      <c r="O36" s="379"/>
      <c r="P36" s="380"/>
      <c r="Q36" s="394"/>
      <c r="R36" s="67"/>
      <c r="S36" s="104"/>
      <c r="T36" s="105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1"/>
      <c r="AO36" s="105"/>
    </row>
    <row r="37" spans="1:45" ht="19.95" customHeight="1" thickBot="1" x14ac:dyDescent="0.35">
      <c r="A37" s="411"/>
      <c r="B37" s="347"/>
      <c r="C37" s="81">
        <f>SUM(C34:C36)</f>
        <v>26</v>
      </c>
      <c r="D37" s="82" t="s">
        <v>0</v>
      </c>
      <c r="E37" s="83">
        <f>SUM(E34:E36)</f>
        <v>50</v>
      </c>
      <c r="F37" s="408"/>
      <c r="G37" s="409"/>
      <c r="H37" s="410"/>
      <c r="I37" s="81">
        <f>SUM(I34:I36)</f>
        <v>50</v>
      </c>
      <c r="J37" s="82" t="s">
        <v>0</v>
      </c>
      <c r="K37" s="83">
        <f>SUM(K34:K36)</f>
        <v>36</v>
      </c>
      <c r="L37" s="371"/>
      <c r="M37" s="372"/>
      <c r="N37" s="373"/>
      <c r="O37" s="379"/>
      <c r="P37" s="380"/>
      <c r="Q37" s="394"/>
      <c r="R37" s="67"/>
      <c r="S37" s="104"/>
      <c r="T37" s="104"/>
      <c r="U37" s="104"/>
      <c r="V37" s="104"/>
    </row>
    <row r="38" spans="1:45" ht="19.95" customHeight="1" thickBot="1" x14ac:dyDescent="0.35">
      <c r="A38" s="411">
        <v>3</v>
      </c>
      <c r="B38" s="345" t="str">
        <f>'seznam družstev'!B12</f>
        <v>Blue Volley B</v>
      </c>
      <c r="C38" s="81">
        <f>K28</f>
        <v>0</v>
      </c>
      <c r="D38" s="82" t="s">
        <v>0</v>
      </c>
      <c r="E38" s="83">
        <f>I28</f>
        <v>2</v>
      </c>
      <c r="F38" s="81">
        <f>K33</f>
        <v>0</v>
      </c>
      <c r="G38" s="82" t="s">
        <v>0</v>
      </c>
      <c r="H38" s="83">
        <f>I33</f>
        <v>2</v>
      </c>
      <c r="I38" s="402"/>
      <c r="J38" s="403"/>
      <c r="K38" s="404"/>
      <c r="L38" s="357">
        <f>F38+C38</f>
        <v>0</v>
      </c>
      <c r="M38" s="359" t="s">
        <v>0</v>
      </c>
      <c r="N38" s="361">
        <f>+H38+E38</f>
        <v>4</v>
      </c>
      <c r="O38" s="379">
        <f>L38</f>
        <v>0</v>
      </c>
      <c r="P38" s="380">
        <f>L41/N41</f>
        <v>0.69</v>
      </c>
      <c r="Q38" s="394">
        <v>3</v>
      </c>
      <c r="R38" s="67"/>
      <c r="S38" s="106"/>
      <c r="T38" s="106"/>
      <c r="U38" s="106"/>
      <c r="V38" s="106"/>
    </row>
    <row r="39" spans="1:45" ht="19.95" customHeight="1" thickBot="1" x14ac:dyDescent="0.35">
      <c r="A39" s="411"/>
      <c r="B39" s="346"/>
      <c r="C39" s="89">
        <f>K29</f>
        <v>19</v>
      </c>
      <c r="D39" s="90" t="s">
        <v>0</v>
      </c>
      <c r="E39" s="91">
        <f>I29</f>
        <v>25</v>
      </c>
      <c r="F39" s="89">
        <f>K34</f>
        <v>17</v>
      </c>
      <c r="G39" s="90" t="s">
        <v>0</v>
      </c>
      <c r="H39" s="91">
        <f>I34</f>
        <v>25</v>
      </c>
      <c r="I39" s="405"/>
      <c r="J39" s="406"/>
      <c r="K39" s="407"/>
      <c r="L39" s="358"/>
      <c r="M39" s="360"/>
      <c r="N39" s="362"/>
      <c r="O39" s="379"/>
      <c r="P39" s="380"/>
      <c r="Q39" s="394"/>
      <c r="R39" s="67"/>
      <c r="S39" s="104"/>
      <c r="T39" s="104"/>
      <c r="U39" s="107"/>
      <c r="V39" s="107"/>
    </row>
    <row r="40" spans="1:45" ht="19.95" customHeight="1" thickBot="1" x14ac:dyDescent="0.35">
      <c r="A40" s="411"/>
      <c r="B40" s="346"/>
      <c r="C40" s="298">
        <f>K30</f>
        <v>14</v>
      </c>
      <c r="D40" s="299" t="s">
        <v>0</v>
      </c>
      <c r="E40" s="300">
        <f>I30</f>
        <v>25</v>
      </c>
      <c r="F40" s="298">
        <f>K35</f>
        <v>19</v>
      </c>
      <c r="G40" s="299" t="s">
        <v>0</v>
      </c>
      <c r="H40" s="300">
        <f>I35</f>
        <v>25</v>
      </c>
      <c r="I40" s="405"/>
      <c r="J40" s="406"/>
      <c r="K40" s="407"/>
      <c r="L40" s="358"/>
      <c r="M40" s="360"/>
      <c r="N40" s="362"/>
      <c r="O40" s="379"/>
      <c r="P40" s="380"/>
      <c r="Q40" s="394"/>
      <c r="R40" s="67"/>
      <c r="S40" s="104"/>
      <c r="T40" s="104"/>
      <c r="U40" s="107"/>
      <c r="V40" s="107"/>
    </row>
    <row r="41" spans="1:45" ht="19.95" customHeight="1" thickBot="1" x14ac:dyDescent="0.35">
      <c r="A41" s="411"/>
      <c r="B41" s="346"/>
      <c r="C41" s="301">
        <f>K31</f>
        <v>0</v>
      </c>
      <c r="D41" s="302" t="s">
        <v>0</v>
      </c>
      <c r="E41" s="303">
        <f>I31</f>
        <v>0</v>
      </c>
      <c r="F41" s="301">
        <f>K36</f>
        <v>0</v>
      </c>
      <c r="G41" s="302" t="s">
        <v>0</v>
      </c>
      <c r="H41" s="303">
        <f>I36</f>
        <v>0</v>
      </c>
      <c r="I41" s="405"/>
      <c r="J41" s="406"/>
      <c r="K41" s="407"/>
      <c r="L41" s="358">
        <f>C42+F42</f>
        <v>69</v>
      </c>
      <c r="M41" s="360" t="s">
        <v>0</v>
      </c>
      <c r="N41" s="362">
        <f>H42+E42</f>
        <v>100</v>
      </c>
      <c r="O41" s="379"/>
      <c r="P41" s="380"/>
      <c r="Q41" s="394"/>
      <c r="R41" s="67"/>
      <c r="S41" s="104"/>
      <c r="T41" s="104"/>
      <c r="U41" s="107"/>
      <c r="V41" s="107"/>
      <c r="W41" s="104"/>
      <c r="X41" s="104"/>
      <c r="Y41" s="11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25"/>
    </row>
    <row r="42" spans="1:45" ht="19.95" customHeight="1" thickBot="1" x14ac:dyDescent="0.35">
      <c r="A42" s="411"/>
      <c r="B42" s="347"/>
      <c r="C42" s="81">
        <f>SUM(C39:C41)</f>
        <v>33</v>
      </c>
      <c r="D42" s="82" t="s">
        <v>0</v>
      </c>
      <c r="E42" s="83">
        <f>SUM(E39:E41)</f>
        <v>50</v>
      </c>
      <c r="F42" s="81">
        <f>SUM(F39:F41)</f>
        <v>36</v>
      </c>
      <c r="G42" s="82" t="s">
        <v>0</v>
      </c>
      <c r="H42" s="83">
        <f>SUM(H39:H41)</f>
        <v>50</v>
      </c>
      <c r="I42" s="408"/>
      <c r="J42" s="409"/>
      <c r="K42" s="410"/>
      <c r="L42" s="371"/>
      <c r="M42" s="372"/>
      <c r="N42" s="373"/>
      <c r="O42" s="379"/>
      <c r="P42" s="380"/>
      <c r="Q42" s="394"/>
      <c r="R42" s="67"/>
      <c r="S42" s="104"/>
      <c r="T42" s="104"/>
      <c r="U42" s="107"/>
      <c r="V42" s="107"/>
      <c r="W42" s="104"/>
      <c r="X42" s="104"/>
      <c r="Y42" s="11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25"/>
    </row>
    <row r="43" spans="1:45" ht="15" thickBot="1" x14ac:dyDescent="0.35">
      <c r="A43" s="11"/>
      <c r="B43" s="11"/>
      <c r="C43" s="11"/>
      <c r="D43" s="11"/>
      <c r="E43" s="11"/>
      <c r="F43" s="11"/>
      <c r="G43" s="107"/>
      <c r="H43" s="11"/>
      <c r="I43" s="11"/>
      <c r="J43" s="11"/>
      <c r="K43" s="11"/>
      <c r="L43" s="11"/>
      <c r="M43" s="107"/>
      <c r="N43" s="11"/>
      <c r="O43" s="11"/>
      <c r="P43" s="11"/>
      <c r="Q43" s="11"/>
      <c r="R43" s="11"/>
      <c r="S43" s="11"/>
      <c r="T43" s="11"/>
      <c r="U43" s="11"/>
    </row>
    <row r="44" spans="1:45" ht="33.6" customHeight="1" thickBot="1" x14ac:dyDescent="0.5">
      <c r="A44" s="11"/>
      <c r="B44" s="363" t="s">
        <v>70</v>
      </c>
      <c r="C44" s="388" t="str">
        <f>B46</f>
        <v>VK Ostrava A</v>
      </c>
      <c r="D44" s="389"/>
      <c r="E44" s="390"/>
      <c r="F44" s="366" t="str">
        <f>B51</f>
        <v>SVK Nový Jičín</v>
      </c>
      <c r="G44" s="366"/>
      <c r="H44" s="366"/>
      <c r="I44" s="366" t="str">
        <f>B56</f>
        <v>Green Volley B</v>
      </c>
      <c r="J44" s="366"/>
      <c r="K44" s="366"/>
      <c r="L44" s="369" t="s">
        <v>1</v>
      </c>
      <c r="M44" s="366"/>
      <c r="N44" s="370"/>
      <c r="O44" s="345" t="s">
        <v>3</v>
      </c>
      <c r="P44" s="382" t="s">
        <v>4</v>
      </c>
      <c r="Q44" s="382" t="s">
        <v>5</v>
      </c>
      <c r="R44" s="67"/>
      <c r="S44" s="11"/>
      <c r="T44" s="11"/>
      <c r="U44" s="11"/>
      <c r="V44" s="306" t="s">
        <v>78</v>
      </c>
      <c r="W44" s="340" t="s">
        <v>75</v>
      </c>
      <c r="X44" s="341"/>
      <c r="Y44" s="341"/>
      <c r="Z44" s="337" t="s">
        <v>1</v>
      </c>
      <c r="AA44" s="338"/>
      <c r="AB44" s="339"/>
      <c r="AC44" s="337" t="s">
        <v>8</v>
      </c>
      <c r="AD44" s="338"/>
      <c r="AE44" s="339"/>
      <c r="AF44" s="337" t="s">
        <v>9</v>
      </c>
      <c r="AG44" s="338"/>
      <c r="AH44" s="339"/>
      <c r="AI44" s="337" t="s">
        <v>10</v>
      </c>
      <c r="AJ44" s="338"/>
      <c r="AK44" s="339"/>
      <c r="AL44" s="337" t="s">
        <v>2</v>
      </c>
      <c r="AM44" s="338"/>
      <c r="AN44" s="339"/>
      <c r="AO44" s="124" t="s">
        <v>57</v>
      </c>
      <c r="AP44" s="69" t="s">
        <v>59</v>
      </c>
      <c r="AQ44" s="70" t="s">
        <v>60</v>
      </c>
      <c r="AS44" s="68"/>
    </row>
    <row r="45" spans="1:45" ht="19.95" customHeight="1" thickBot="1" x14ac:dyDescent="0.4">
      <c r="A45" s="11"/>
      <c r="B45" s="364"/>
      <c r="C45" s="391"/>
      <c r="D45" s="392"/>
      <c r="E45" s="393"/>
      <c r="F45" s="368"/>
      <c r="G45" s="368"/>
      <c r="H45" s="368"/>
      <c r="I45" s="368"/>
      <c r="J45" s="368"/>
      <c r="K45" s="368"/>
      <c r="L45" s="342" t="s">
        <v>2</v>
      </c>
      <c r="M45" s="343"/>
      <c r="N45" s="344"/>
      <c r="O45" s="347"/>
      <c r="P45" s="382"/>
      <c r="Q45" s="382"/>
      <c r="R45" s="67"/>
      <c r="S45" s="11"/>
      <c r="T45" s="11"/>
      <c r="U45" s="11"/>
      <c r="V45" s="194" t="s">
        <v>29</v>
      </c>
      <c r="W45" s="110" t="str">
        <f>B46</f>
        <v>VK Ostrava A</v>
      </c>
      <c r="X45" s="111" t="s">
        <v>6</v>
      </c>
      <c r="Y45" s="112" t="str">
        <f>B51</f>
        <v>SVK Nový Jičín</v>
      </c>
      <c r="Z45" s="307">
        <v>0</v>
      </c>
      <c r="AA45" s="308" t="s">
        <v>0</v>
      </c>
      <c r="AB45" s="309">
        <v>2</v>
      </c>
      <c r="AC45" s="72">
        <v>14</v>
      </c>
      <c r="AD45" s="73" t="s">
        <v>0</v>
      </c>
      <c r="AE45" s="74">
        <v>25</v>
      </c>
      <c r="AF45" s="72">
        <v>13</v>
      </c>
      <c r="AG45" s="73" t="s">
        <v>0</v>
      </c>
      <c r="AH45" s="77">
        <v>25</v>
      </c>
      <c r="AI45" s="78"/>
      <c r="AJ45" s="73" t="s">
        <v>0</v>
      </c>
      <c r="AK45" s="77"/>
      <c r="AL45" s="78">
        <f>AC45+AF45+AI45</f>
        <v>27</v>
      </c>
      <c r="AM45" s="73" t="s">
        <v>0</v>
      </c>
      <c r="AN45" s="74">
        <f>AE45+AH45+AK45</f>
        <v>50</v>
      </c>
      <c r="AO45" s="311" t="s">
        <v>71</v>
      </c>
      <c r="AP45" s="79">
        <v>4</v>
      </c>
      <c r="AQ45" s="80" t="s">
        <v>104</v>
      </c>
      <c r="AS45" s="71"/>
    </row>
    <row r="46" spans="1:45" ht="19.95" customHeight="1" thickBot="1" x14ac:dyDescent="0.4">
      <c r="A46" s="411">
        <v>1</v>
      </c>
      <c r="B46" s="345" t="str">
        <f>'seznam družstev'!B6</f>
        <v>VK Ostrava A</v>
      </c>
      <c r="C46" s="412"/>
      <c r="D46" s="413"/>
      <c r="E46" s="414"/>
      <c r="F46" s="81">
        <f>Z45</f>
        <v>0</v>
      </c>
      <c r="G46" s="82" t="s">
        <v>0</v>
      </c>
      <c r="H46" s="83">
        <f>AB45</f>
        <v>2</v>
      </c>
      <c r="I46" s="81">
        <f>Z47</f>
        <v>0</v>
      </c>
      <c r="J46" s="82" t="s">
        <v>0</v>
      </c>
      <c r="K46" s="83">
        <f>AB47</f>
        <v>2</v>
      </c>
      <c r="L46" s="357">
        <f>F46+I46</f>
        <v>0</v>
      </c>
      <c r="M46" s="359" t="s">
        <v>0</v>
      </c>
      <c r="N46" s="361">
        <f>H46+K46</f>
        <v>4</v>
      </c>
      <c r="O46" s="379">
        <f>L46</f>
        <v>0</v>
      </c>
      <c r="P46" s="380">
        <f>L49/N49</f>
        <v>0.69</v>
      </c>
      <c r="Q46" s="394">
        <v>0</v>
      </c>
      <c r="R46" s="67"/>
      <c r="S46" s="11"/>
      <c r="T46" s="11"/>
      <c r="U46" s="11"/>
      <c r="V46" s="163" t="s">
        <v>30</v>
      </c>
      <c r="W46" s="113" t="str">
        <f>B51</f>
        <v>SVK Nový Jičín</v>
      </c>
      <c r="X46" s="114" t="s">
        <v>6</v>
      </c>
      <c r="Y46" s="115" t="str">
        <f>B56</f>
        <v>Green Volley B</v>
      </c>
      <c r="Z46" s="84">
        <v>2</v>
      </c>
      <c r="AA46" s="147" t="s">
        <v>0</v>
      </c>
      <c r="AB46" s="85">
        <v>0</v>
      </c>
      <c r="AC46" s="84">
        <v>25</v>
      </c>
      <c r="AD46" s="147" t="s">
        <v>0</v>
      </c>
      <c r="AE46" s="146">
        <v>16</v>
      </c>
      <c r="AF46" s="84">
        <v>25</v>
      </c>
      <c r="AG46" s="147" t="s">
        <v>0</v>
      </c>
      <c r="AH46" s="85">
        <v>21</v>
      </c>
      <c r="AI46" s="86"/>
      <c r="AJ46" s="147" t="s">
        <v>0</v>
      </c>
      <c r="AK46" s="85"/>
      <c r="AL46" s="78">
        <f>AC46+AF46+AI46</f>
        <v>50</v>
      </c>
      <c r="AM46" s="147" t="s">
        <v>0</v>
      </c>
      <c r="AN46" s="74">
        <f>AE46+AH46+AK46</f>
        <v>37</v>
      </c>
      <c r="AO46" s="311" t="s">
        <v>82</v>
      </c>
      <c r="AP46" s="87">
        <v>4</v>
      </c>
      <c r="AQ46" s="88" t="s">
        <v>106</v>
      </c>
      <c r="AS46" s="71"/>
    </row>
    <row r="47" spans="1:45" ht="19.95" customHeight="1" thickBot="1" x14ac:dyDescent="0.4">
      <c r="A47" s="411"/>
      <c r="B47" s="346"/>
      <c r="C47" s="415"/>
      <c r="D47" s="416"/>
      <c r="E47" s="417"/>
      <c r="F47" s="89">
        <f>AC45</f>
        <v>14</v>
      </c>
      <c r="G47" s="90" t="s">
        <v>0</v>
      </c>
      <c r="H47" s="91">
        <f>AE45</f>
        <v>25</v>
      </c>
      <c r="I47" s="89">
        <f>AC47</f>
        <v>21</v>
      </c>
      <c r="J47" s="92" t="s">
        <v>0</v>
      </c>
      <c r="K47" s="91">
        <f>AE47</f>
        <v>25</v>
      </c>
      <c r="L47" s="358"/>
      <c r="M47" s="360"/>
      <c r="N47" s="362"/>
      <c r="O47" s="379"/>
      <c r="P47" s="380"/>
      <c r="Q47" s="394"/>
      <c r="R47" s="67"/>
      <c r="S47" s="11"/>
      <c r="T47" s="11"/>
      <c r="U47" s="11"/>
      <c r="V47" s="164" t="s">
        <v>31</v>
      </c>
      <c r="W47" s="116" t="str">
        <f>B46</f>
        <v>VK Ostrava A</v>
      </c>
      <c r="X47" s="117" t="s">
        <v>6</v>
      </c>
      <c r="Y47" s="118" t="str">
        <f>B56</f>
        <v>Green Volley B</v>
      </c>
      <c r="Z47" s="94">
        <v>0</v>
      </c>
      <c r="AA47" s="95" t="s">
        <v>0</v>
      </c>
      <c r="AB47" s="99">
        <v>2</v>
      </c>
      <c r="AC47" s="94">
        <v>21</v>
      </c>
      <c r="AD47" s="95" t="s">
        <v>0</v>
      </c>
      <c r="AE47" s="96">
        <v>25</v>
      </c>
      <c r="AF47" s="94">
        <v>21</v>
      </c>
      <c r="AG47" s="95" t="s">
        <v>0</v>
      </c>
      <c r="AH47" s="99">
        <v>25</v>
      </c>
      <c r="AI47" s="100"/>
      <c r="AJ47" s="95" t="s">
        <v>0</v>
      </c>
      <c r="AK47" s="99"/>
      <c r="AL47" s="101">
        <f>AC47+AF47+AI47</f>
        <v>42</v>
      </c>
      <c r="AM47" s="95" t="s">
        <v>0</v>
      </c>
      <c r="AN47" s="102">
        <f>AE47+AH47+AK47</f>
        <v>50</v>
      </c>
      <c r="AO47" s="312" t="s">
        <v>72</v>
      </c>
      <c r="AP47" s="313">
        <v>4</v>
      </c>
      <c r="AQ47" s="103" t="s">
        <v>101</v>
      </c>
      <c r="AS47" s="93"/>
    </row>
    <row r="48" spans="1:45" ht="19.95" customHeight="1" thickBot="1" x14ac:dyDescent="0.35">
      <c r="A48" s="411"/>
      <c r="B48" s="346"/>
      <c r="C48" s="415"/>
      <c r="D48" s="416"/>
      <c r="E48" s="417"/>
      <c r="F48" s="298">
        <f>AF45</f>
        <v>13</v>
      </c>
      <c r="G48" s="299" t="s">
        <v>0</v>
      </c>
      <c r="H48" s="300">
        <f>AH45</f>
        <v>25</v>
      </c>
      <c r="I48" s="298">
        <f>AF47</f>
        <v>21</v>
      </c>
      <c r="J48" s="302" t="s">
        <v>0</v>
      </c>
      <c r="K48" s="300">
        <f>AH47</f>
        <v>25</v>
      </c>
      <c r="L48" s="358"/>
      <c r="M48" s="360"/>
      <c r="N48" s="362"/>
      <c r="O48" s="379"/>
      <c r="P48" s="380"/>
      <c r="Q48" s="394"/>
      <c r="R48" s="67"/>
      <c r="S48" s="104"/>
      <c r="T48" s="105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1"/>
      <c r="AO48" s="105"/>
    </row>
    <row r="49" spans="1:43" ht="19.95" customHeight="1" thickBot="1" x14ac:dyDescent="0.35">
      <c r="A49" s="411"/>
      <c r="B49" s="346"/>
      <c r="C49" s="415"/>
      <c r="D49" s="416"/>
      <c r="E49" s="417"/>
      <c r="F49" s="301">
        <f>AI45</f>
        <v>0</v>
      </c>
      <c r="G49" s="302" t="s">
        <v>0</v>
      </c>
      <c r="H49" s="303">
        <f>AK45</f>
        <v>0</v>
      </c>
      <c r="I49" s="301">
        <f>AI47</f>
        <v>0</v>
      </c>
      <c r="J49" s="302" t="s">
        <v>0</v>
      </c>
      <c r="K49" s="303">
        <f>AK47</f>
        <v>0</v>
      </c>
      <c r="L49" s="395">
        <f>F50+I50</f>
        <v>69</v>
      </c>
      <c r="M49" s="397" t="s">
        <v>0</v>
      </c>
      <c r="N49" s="399">
        <f>H50+K50</f>
        <v>100</v>
      </c>
      <c r="O49" s="379"/>
      <c r="P49" s="380"/>
      <c r="Q49" s="394"/>
      <c r="R49" s="67"/>
      <c r="S49" s="11"/>
      <c r="T49" s="11"/>
      <c r="U49" s="11"/>
    </row>
    <row r="50" spans="1:43" ht="19.95" customHeight="1" thickBot="1" x14ac:dyDescent="0.35">
      <c r="A50" s="411"/>
      <c r="B50" s="347"/>
      <c r="C50" s="418"/>
      <c r="D50" s="419"/>
      <c r="E50" s="420"/>
      <c r="F50" s="81">
        <f>SUM(F47:F49)</f>
        <v>27</v>
      </c>
      <c r="G50" s="82" t="s">
        <v>0</v>
      </c>
      <c r="H50" s="83">
        <f>SUM(H47:H49)</f>
        <v>50</v>
      </c>
      <c r="I50" s="81">
        <f>SUM(I47:I49)</f>
        <v>42</v>
      </c>
      <c r="J50" s="82" t="s">
        <v>0</v>
      </c>
      <c r="K50" s="83">
        <f>SUM(K47:K49)</f>
        <v>50</v>
      </c>
      <c r="L50" s="396"/>
      <c r="M50" s="398"/>
      <c r="N50" s="400"/>
      <c r="O50" s="379"/>
      <c r="P50" s="380"/>
      <c r="Q50" s="394"/>
      <c r="R50" s="67"/>
      <c r="S50" s="11"/>
      <c r="T50" s="11"/>
      <c r="U50" s="11"/>
    </row>
    <row r="51" spans="1:43" ht="19.95" customHeight="1" thickBot="1" x14ac:dyDescent="0.35">
      <c r="A51" s="411">
        <v>2</v>
      </c>
      <c r="B51" s="345" t="str">
        <f>'seznam družstev'!B8</f>
        <v>SVK Nový Jičín</v>
      </c>
      <c r="C51" s="81">
        <f>H46</f>
        <v>2</v>
      </c>
      <c r="D51" s="82" t="s">
        <v>0</v>
      </c>
      <c r="E51" s="83">
        <f>F46</f>
        <v>0</v>
      </c>
      <c r="F51" s="412"/>
      <c r="G51" s="413"/>
      <c r="H51" s="414"/>
      <c r="I51" s="81">
        <f>Z46</f>
        <v>2</v>
      </c>
      <c r="J51" s="82" t="s">
        <v>0</v>
      </c>
      <c r="K51" s="83">
        <f>AB46</f>
        <v>0</v>
      </c>
      <c r="L51" s="357">
        <f>I51+C51</f>
        <v>4</v>
      </c>
      <c r="M51" s="359" t="s">
        <v>0</v>
      </c>
      <c r="N51" s="361">
        <f>K51+E51</f>
        <v>0</v>
      </c>
      <c r="O51" s="379">
        <f>L51</f>
        <v>4</v>
      </c>
      <c r="P51" s="380">
        <f>L54/N54</f>
        <v>1.5625</v>
      </c>
      <c r="Q51" s="394">
        <v>1</v>
      </c>
      <c r="R51" s="67"/>
      <c r="S51" s="11"/>
      <c r="T51" s="11"/>
      <c r="U51" s="11"/>
    </row>
    <row r="52" spans="1:43" ht="19.95" customHeight="1" thickBot="1" x14ac:dyDescent="0.35">
      <c r="A52" s="411"/>
      <c r="B52" s="346"/>
      <c r="C52" s="89">
        <f>H47</f>
        <v>25</v>
      </c>
      <c r="D52" s="90" t="s">
        <v>0</v>
      </c>
      <c r="E52" s="91">
        <f>F47</f>
        <v>14</v>
      </c>
      <c r="F52" s="415"/>
      <c r="G52" s="416"/>
      <c r="H52" s="417"/>
      <c r="I52" s="89">
        <f>AC46</f>
        <v>25</v>
      </c>
      <c r="J52" s="92" t="s">
        <v>0</v>
      </c>
      <c r="K52" s="91">
        <f>AE46</f>
        <v>16</v>
      </c>
      <c r="L52" s="358"/>
      <c r="M52" s="360"/>
      <c r="N52" s="362"/>
      <c r="O52" s="379"/>
      <c r="P52" s="380"/>
      <c r="Q52" s="394"/>
      <c r="R52" s="67"/>
      <c r="S52" s="11"/>
      <c r="T52" s="11"/>
      <c r="U52" s="11"/>
    </row>
    <row r="53" spans="1:43" ht="19.95" customHeight="1" thickBot="1" x14ac:dyDescent="0.35">
      <c r="A53" s="411"/>
      <c r="B53" s="346"/>
      <c r="C53" s="298">
        <f>H48</f>
        <v>25</v>
      </c>
      <c r="D53" s="299" t="s">
        <v>0</v>
      </c>
      <c r="E53" s="300">
        <f>F48</f>
        <v>13</v>
      </c>
      <c r="F53" s="415"/>
      <c r="G53" s="416"/>
      <c r="H53" s="417"/>
      <c r="I53" s="298">
        <f>AF46</f>
        <v>25</v>
      </c>
      <c r="J53" s="299" t="s">
        <v>0</v>
      </c>
      <c r="K53" s="300">
        <f>AH46</f>
        <v>21</v>
      </c>
      <c r="L53" s="358"/>
      <c r="M53" s="360"/>
      <c r="N53" s="362"/>
      <c r="O53" s="379"/>
      <c r="P53" s="380"/>
      <c r="Q53" s="394"/>
      <c r="R53" s="67"/>
      <c r="S53" s="104"/>
      <c r="T53" s="105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1"/>
      <c r="AO53" s="105"/>
    </row>
    <row r="54" spans="1:43" ht="19.95" customHeight="1" thickBot="1" x14ac:dyDescent="0.35">
      <c r="A54" s="411"/>
      <c r="B54" s="346"/>
      <c r="C54" s="301">
        <f>H49</f>
        <v>0</v>
      </c>
      <c r="D54" s="302" t="s">
        <v>0</v>
      </c>
      <c r="E54" s="303">
        <f>F49</f>
        <v>0</v>
      </c>
      <c r="F54" s="415"/>
      <c r="G54" s="416"/>
      <c r="H54" s="417"/>
      <c r="I54" s="301">
        <f>AI46</f>
        <v>0</v>
      </c>
      <c r="J54" s="92" t="s">
        <v>0</v>
      </c>
      <c r="K54" s="303">
        <f>AK46</f>
        <v>0</v>
      </c>
      <c r="L54" s="358">
        <f>I55+C55</f>
        <v>100</v>
      </c>
      <c r="M54" s="360" t="s">
        <v>0</v>
      </c>
      <c r="N54" s="362">
        <f>K55+E55</f>
        <v>64</v>
      </c>
      <c r="O54" s="379"/>
      <c r="P54" s="380"/>
      <c r="Q54" s="394"/>
      <c r="R54" s="67"/>
      <c r="S54" s="104"/>
      <c r="T54" s="105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1"/>
      <c r="AO54" s="105"/>
    </row>
    <row r="55" spans="1:43" ht="19.95" customHeight="1" thickBot="1" x14ac:dyDescent="0.35">
      <c r="A55" s="411"/>
      <c r="B55" s="347"/>
      <c r="C55" s="81">
        <f>SUM(C52:C54)</f>
        <v>50</v>
      </c>
      <c r="D55" s="82" t="s">
        <v>0</v>
      </c>
      <c r="E55" s="83">
        <f>SUM(E52:E54)</f>
        <v>27</v>
      </c>
      <c r="F55" s="418"/>
      <c r="G55" s="419"/>
      <c r="H55" s="420"/>
      <c r="I55" s="81">
        <f>SUM(I52:I54)</f>
        <v>50</v>
      </c>
      <c r="J55" s="82" t="s">
        <v>0</v>
      </c>
      <c r="K55" s="83">
        <f>SUM(K52:K54)</f>
        <v>37</v>
      </c>
      <c r="L55" s="371"/>
      <c r="M55" s="372"/>
      <c r="N55" s="373"/>
      <c r="O55" s="379"/>
      <c r="P55" s="380"/>
      <c r="Q55" s="394"/>
      <c r="R55" s="67"/>
      <c r="S55" s="104"/>
      <c r="T55" s="104"/>
      <c r="U55" s="104"/>
      <c r="V55" s="104"/>
    </row>
    <row r="56" spans="1:43" ht="19.95" customHeight="1" thickBot="1" x14ac:dyDescent="0.35">
      <c r="A56" s="411">
        <v>3</v>
      </c>
      <c r="B56" s="345" t="str">
        <f>'seznam družstev'!B10</f>
        <v>Green Volley B</v>
      </c>
      <c r="C56" s="81">
        <f>K46</f>
        <v>2</v>
      </c>
      <c r="D56" s="82" t="s">
        <v>0</v>
      </c>
      <c r="E56" s="83">
        <f>I46</f>
        <v>0</v>
      </c>
      <c r="F56" s="81">
        <f>K51</f>
        <v>0</v>
      </c>
      <c r="G56" s="82" t="s">
        <v>0</v>
      </c>
      <c r="H56" s="83">
        <f>I51</f>
        <v>2</v>
      </c>
      <c r="I56" s="412"/>
      <c r="J56" s="413"/>
      <c r="K56" s="414"/>
      <c r="L56" s="357">
        <f>F56+C56</f>
        <v>2</v>
      </c>
      <c r="M56" s="359" t="s">
        <v>0</v>
      </c>
      <c r="N56" s="361">
        <f>+H56+E56</f>
        <v>2</v>
      </c>
      <c r="O56" s="379">
        <f>L56</f>
        <v>2</v>
      </c>
      <c r="P56" s="380">
        <f>L59/N59</f>
        <v>0.94565217391304346</v>
      </c>
      <c r="Q56" s="394">
        <v>2</v>
      </c>
      <c r="R56" s="67"/>
      <c r="S56" s="106"/>
      <c r="T56" s="106"/>
      <c r="U56" s="106"/>
      <c r="V56" s="106"/>
    </row>
    <row r="57" spans="1:43" ht="19.95" customHeight="1" thickBot="1" x14ac:dyDescent="0.35">
      <c r="A57" s="411"/>
      <c r="B57" s="346"/>
      <c r="C57" s="89">
        <f>K47</f>
        <v>25</v>
      </c>
      <c r="D57" s="90" t="s">
        <v>0</v>
      </c>
      <c r="E57" s="91">
        <f>I47</f>
        <v>21</v>
      </c>
      <c r="F57" s="89">
        <f>K52</f>
        <v>16</v>
      </c>
      <c r="G57" s="90" t="s">
        <v>0</v>
      </c>
      <c r="H57" s="91">
        <f>I52</f>
        <v>25</v>
      </c>
      <c r="I57" s="415"/>
      <c r="J57" s="416"/>
      <c r="K57" s="417"/>
      <c r="L57" s="358"/>
      <c r="M57" s="360"/>
      <c r="N57" s="362"/>
      <c r="O57" s="379"/>
      <c r="P57" s="380"/>
      <c r="Q57" s="394"/>
      <c r="R57" s="67"/>
      <c r="S57" s="104"/>
      <c r="T57" s="104"/>
      <c r="U57" s="107"/>
      <c r="V57" s="107"/>
    </row>
    <row r="58" spans="1:43" ht="19.95" customHeight="1" thickBot="1" x14ac:dyDescent="0.35">
      <c r="A58" s="411"/>
      <c r="B58" s="346"/>
      <c r="C58" s="298">
        <f>K48</f>
        <v>25</v>
      </c>
      <c r="D58" s="299" t="s">
        <v>0</v>
      </c>
      <c r="E58" s="300">
        <f>I48</f>
        <v>21</v>
      </c>
      <c r="F58" s="298">
        <f>K53</f>
        <v>21</v>
      </c>
      <c r="G58" s="299" t="s">
        <v>0</v>
      </c>
      <c r="H58" s="300">
        <f>I53</f>
        <v>25</v>
      </c>
      <c r="I58" s="415"/>
      <c r="J58" s="416"/>
      <c r="K58" s="417"/>
      <c r="L58" s="358"/>
      <c r="M58" s="360"/>
      <c r="N58" s="362"/>
      <c r="O58" s="379"/>
      <c r="P58" s="380"/>
      <c r="Q58" s="394"/>
      <c r="R58" s="67"/>
      <c r="S58" s="104"/>
      <c r="T58" s="104"/>
      <c r="U58" s="107"/>
      <c r="V58" s="107"/>
    </row>
    <row r="59" spans="1:43" ht="19.95" customHeight="1" thickBot="1" x14ac:dyDescent="0.35">
      <c r="A59" s="411"/>
      <c r="B59" s="346"/>
      <c r="C59" s="301">
        <f>K49</f>
        <v>0</v>
      </c>
      <c r="D59" s="302" t="s">
        <v>0</v>
      </c>
      <c r="E59" s="303">
        <f>I49</f>
        <v>0</v>
      </c>
      <c r="F59" s="301">
        <f>K54</f>
        <v>0</v>
      </c>
      <c r="G59" s="302" t="s">
        <v>0</v>
      </c>
      <c r="H59" s="303">
        <f>I54</f>
        <v>0</v>
      </c>
      <c r="I59" s="415"/>
      <c r="J59" s="416"/>
      <c r="K59" s="417"/>
      <c r="L59" s="358">
        <f>C60+F60</f>
        <v>87</v>
      </c>
      <c r="M59" s="360" t="s">
        <v>0</v>
      </c>
      <c r="N59" s="362">
        <f>H60+E60</f>
        <v>92</v>
      </c>
      <c r="O59" s="379"/>
      <c r="P59" s="380"/>
      <c r="Q59" s="394"/>
      <c r="R59" s="67"/>
      <c r="S59" s="104"/>
      <c r="T59" s="104"/>
      <c r="U59" s="107"/>
      <c r="V59" s="107"/>
      <c r="W59" s="104"/>
      <c r="X59" s="104"/>
      <c r="Y59" s="11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25"/>
    </row>
    <row r="60" spans="1:43" ht="19.95" customHeight="1" thickBot="1" x14ac:dyDescent="0.35">
      <c r="A60" s="411"/>
      <c r="B60" s="347"/>
      <c r="C60" s="81">
        <f>SUM(C57:C59)</f>
        <v>50</v>
      </c>
      <c r="D60" s="82" t="s">
        <v>0</v>
      </c>
      <c r="E60" s="83">
        <f>SUM(E57:E59)</f>
        <v>42</v>
      </c>
      <c r="F60" s="81">
        <f>SUM(F57:F59)</f>
        <v>37</v>
      </c>
      <c r="G60" s="82" t="s">
        <v>0</v>
      </c>
      <c r="H60" s="83">
        <f>SUM(H57:H59)</f>
        <v>50</v>
      </c>
      <c r="I60" s="418"/>
      <c r="J60" s="419"/>
      <c r="K60" s="420"/>
      <c r="L60" s="371"/>
      <c r="M60" s="372"/>
      <c r="N60" s="373"/>
      <c r="O60" s="379"/>
      <c r="P60" s="380"/>
      <c r="Q60" s="394"/>
      <c r="R60" s="67"/>
      <c r="S60" s="104"/>
      <c r="T60" s="104"/>
      <c r="U60" s="107"/>
      <c r="V60" s="107"/>
      <c r="W60" s="104"/>
      <c r="X60" s="104"/>
      <c r="Y60" s="11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25"/>
    </row>
    <row r="61" spans="1:43" ht="19.95" customHeight="1" x14ac:dyDescent="0.3">
      <c r="A61" s="131"/>
      <c r="B61" s="132"/>
      <c r="C61" s="133"/>
      <c r="D61" s="133"/>
      <c r="E61" s="133"/>
      <c r="F61" s="133"/>
      <c r="G61" s="133"/>
      <c r="H61" s="133"/>
      <c r="I61" s="283"/>
      <c r="J61" s="283"/>
      <c r="K61" s="283"/>
      <c r="L61" s="132"/>
      <c r="M61" s="132"/>
      <c r="N61" s="132"/>
      <c r="O61" s="134"/>
      <c r="P61" s="132"/>
      <c r="Q61" s="135"/>
      <c r="R61" s="67"/>
      <c r="S61" s="104"/>
      <c r="T61" s="104"/>
      <c r="U61" s="104"/>
    </row>
    <row r="62" spans="1:43" x14ac:dyDescent="0.3">
      <c r="V62" s="104"/>
      <c r="W62" s="104"/>
      <c r="X62" s="104"/>
      <c r="Y62" s="105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25"/>
    </row>
    <row r="63" spans="1:43" ht="15" thickBot="1" x14ac:dyDescent="0.35">
      <c r="V63" s="104"/>
      <c r="W63" s="104"/>
      <c r="X63" s="104"/>
      <c r="Y63" s="105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25"/>
    </row>
    <row r="64" spans="1:43" ht="24" thickBot="1" x14ac:dyDescent="0.5">
      <c r="V64" s="297" t="s">
        <v>99</v>
      </c>
      <c r="W64" s="144"/>
      <c r="X64" s="144"/>
      <c r="Y64" s="145"/>
      <c r="Z64" s="429" t="s">
        <v>1</v>
      </c>
      <c r="AA64" s="430"/>
      <c r="AB64" s="431"/>
      <c r="AC64" s="421" t="s">
        <v>8</v>
      </c>
      <c r="AD64" s="422"/>
      <c r="AE64" s="425"/>
      <c r="AF64" s="421" t="s">
        <v>9</v>
      </c>
      <c r="AG64" s="422"/>
      <c r="AH64" s="423"/>
      <c r="AI64" s="424" t="s">
        <v>10</v>
      </c>
      <c r="AJ64" s="422"/>
      <c r="AK64" s="423"/>
      <c r="AL64" s="424" t="s">
        <v>2</v>
      </c>
      <c r="AM64" s="422"/>
      <c r="AN64" s="425"/>
      <c r="AO64" s="124" t="s">
        <v>57</v>
      </c>
      <c r="AP64" s="69" t="s">
        <v>59</v>
      </c>
      <c r="AQ64" s="70" t="s">
        <v>60</v>
      </c>
    </row>
    <row r="65" spans="22:43" ht="18" x14ac:dyDescent="0.35">
      <c r="V65" s="64" t="s">
        <v>35</v>
      </c>
      <c r="W65" s="65" t="s">
        <v>107</v>
      </c>
      <c r="X65" s="65"/>
      <c r="Y65" s="65" t="s">
        <v>108</v>
      </c>
      <c r="Z65" s="130">
        <v>0</v>
      </c>
      <c r="AA65" s="75" t="s">
        <v>0</v>
      </c>
      <c r="AB65" s="76">
        <v>2</v>
      </c>
      <c r="AC65" s="72"/>
      <c r="AD65" s="73" t="s">
        <v>0</v>
      </c>
      <c r="AE65" s="74"/>
      <c r="AF65" s="72"/>
      <c r="AG65" s="73" t="s">
        <v>0</v>
      </c>
      <c r="AH65" s="77"/>
      <c r="AI65" s="78"/>
      <c r="AJ65" s="73" t="s">
        <v>0</v>
      </c>
      <c r="AK65" s="77"/>
      <c r="AL65" s="78">
        <f>AC65+AF65+AI65</f>
        <v>0</v>
      </c>
      <c r="AM65" s="73" t="s">
        <v>0</v>
      </c>
      <c r="AN65" s="74">
        <f>AE65+AH65+AK65</f>
        <v>0</v>
      </c>
      <c r="AO65" s="311" t="s">
        <v>76</v>
      </c>
      <c r="AP65" s="79">
        <v>3</v>
      </c>
      <c r="AQ65" s="80" t="s">
        <v>105</v>
      </c>
    </row>
    <row r="66" spans="22:43" ht="18.600000000000001" thickBot="1" x14ac:dyDescent="0.4">
      <c r="V66" s="38" t="s">
        <v>36</v>
      </c>
      <c r="W66" s="138" t="s">
        <v>110</v>
      </c>
      <c r="X66" s="39"/>
      <c r="Y66" s="138" t="s">
        <v>109</v>
      </c>
      <c r="Z66" s="139">
        <v>0</v>
      </c>
      <c r="AA66" s="97" t="s">
        <v>0</v>
      </c>
      <c r="AB66" s="98">
        <v>2</v>
      </c>
      <c r="AC66" s="94"/>
      <c r="AD66" s="95" t="s">
        <v>0</v>
      </c>
      <c r="AE66" s="96"/>
      <c r="AF66" s="94"/>
      <c r="AG66" s="95" t="s">
        <v>0</v>
      </c>
      <c r="AH66" s="99"/>
      <c r="AI66" s="100"/>
      <c r="AJ66" s="95" t="s">
        <v>0</v>
      </c>
      <c r="AK66" s="99"/>
      <c r="AL66" s="101">
        <f>AC66+AF66+AI66</f>
        <v>0</v>
      </c>
      <c r="AM66" s="95" t="s">
        <v>0</v>
      </c>
      <c r="AN66" s="102">
        <f>AE66+AH66+AK66</f>
        <v>0</v>
      </c>
      <c r="AO66" s="312" t="s">
        <v>76</v>
      </c>
      <c r="AP66" s="313">
        <v>4</v>
      </c>
      <c r="AQ66" s="103"/>
    </row>
    <row r="67" spans="22:43" ht="15" thickBot="1" x14ac:dyDescent="0.35">
      <c r="V67" s="104"/>
      <c r="W67" s="104"/>
      <c r="X67" s="104"/>
      <c r="Y67" s="105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25"/>
      <c r="AP67" s="11"/>
    </row>
    <row r="68" spans="22:43" ht="18.600000000000001" thickBot="1" x14ac:dyDescent="0.4">
      <c r="V68" s="426" t="s">
        <v>100</v>
      </c>
      <c r="W68" s="427"/>
      <c r="X68" s="427"/>
      <c r="Y68" s="428"/>
      <c r="Z68" s="429" t="s">
        <v>1</v>
      </c>
      <c r="AA68" s="430"/>
      <c r="AB68" s="431"/>
      <c r="AC68" s="421" t="s">
        <v>8</v>
      </c>
      <c r="AD68" s="422"/>
      <c r="AE68" s="425"/>
      <c r="AF68" s="421" t="s">
        <v>9</v>
      </c>
      <c r="AG68" s="422"/>
      <c r="AH68" s="423"/>
      <c r="AI68" s="424" t="s">
        <v>10</v>
      </c>
      <c r="AJ68" s="422"/>
      <c r="AK68" s="423"/>
      <c r="AL68" s="424" t="s">
        <v>2</v>
      </c>
      <c r="AM68" s="422"/>
      <c r="AN68" s="425"/>
      <c r="AO68" s="124" t="s">
        <v>57</v>
      </c>
      <c r="AP68" s="69" t="s">
        <v>59</v>
      </c>
      <c r="AQ68" s="70" t="s">
        <v>60</v>
      </c>
    </row>
    <row r="69" spans="22:43" ht="18" x14ac:dyDescent="0.35">
      <c r="V69" s="64" t="s">
        <v>37</v>
      </c>
      <c r="W69" s="65" t="s">
        <v>111</v>
      </c>
      <c r="X69" s="65"/>
      <c r="Y69" s="65" t="s">
        <v>114</v>
      </c>
      <c r="Z69" s="130">
        <v>2</v>
      </c>
      <c r="AA69" s="75" t="s">
        <v>0</v>
      </c>
      <c r="AB69" s="76">
        <v>0</v>
      </c>
      <c r="AC69" s="72"/>
      <c r="AD69" s="73" t="s">
        <v>0</v>
      </c>
      <c r="AE69" s="74"/>
      <c r="AF69" s="72"/>
      <c r="AG69" s="73" t="s">
        <v>0</v>
      </c>
      <c r="AH69" s="77"/>
      <c r="AI69" s="78"/>
      <c r="AJ69" s="73" t="s">
        <v>0</v>
      </c>
      <c r="AK69" s="77"/>
      <c r="AL69" s="78">
        <f>AC69+AF69+AI69</f>
        <v>0</v>
      </c>
      <c r="AM69" s="73" t="s">
        <v>0</v>
      </c>
      <c r="AN69" s="74">
        <f>AE69+AH69+AK69</f>
        <v>0</v>
      </c>
      <c r="AO69" s="311" t="s">
        <v>77</v>
      </c>
      <c r="AP69" s="79">
        <v>4</v>
      </c>
      <c r="AQ69" s="80" t="s">
        <v>106</v>
      </c>
    </row>
    <row r="70" spans="22:43" ht="18.600000000000001" thickBot="1" x14ac:dyDescent="0.4">
      <c r="V70" s="38" t="s">
        <v>38</v>
      </c>
      <c r="W70" s="138" t="s">
        <v>112</v>
      </c>
      <c r="X70" s="39"/>
      <c r="Y70" s="138" t="s">
        <v>113</v>
      </c>
      <c r="Z70" s="139">
        <v>0</v>
      </c>
      <c r="AA70" s="97" t="s">
        <v>0</v>
      </c>
      <c r="AB70" s="98">
        <v>2</v>
      </c>
      <c r="AC70" s="94"/>
      <c r="AD70" s="95" t="s">
        <v>0</v>
      </c>
      <c r="AE70" s="96"/>
      <c r="AF70" s="94"/>
      <c r="AG70" s="95" t="s">
        <v>0</v>
      </c>
      <c r="AH70" s="99"/>
      <c r="AI70" s="100"/>
      <c r="AJ70" s="95" t="s">
        <v>0</v>
      </c>
      <c r="AK70" s="99"/>
      <c r="AL70" s="101">
        <f>AC70+AF70+AI70</f>
        <v>0</v>
      </c>
      <c r="AM70" s="95" t="s">
        <v>0</v>
      </c>
      <c r="AN70" s="102">
        <f>AE70+AH70+AK70</f>
        <v>0</v>
      </c>
      <c r="AO70" s="312" t="s">
        <v>77</v>
      </c>
      <c r="AP70" s="313">
        <v>3</v>
      </c>
      <c r="AQ70" s="103" t="s">
        <v>102</v>
      </c>
    </row>
    <row r="71" spans="22:43" x14ac:dyDescent="0.3">
      <c r="V71" s="104"/>
      <c r="W71" s="104"/>
      <c r="X71" s="104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05"/>
      <c r="AP71" s="11"/>
    </row>
    <row r="72" spans="22:43" x14ac:dyDescent="0.3">
      <c r="V72" s="104"/>
      <c r="W72" s="104"/>
      <c r="X72" s="104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05"/>
    </row>
    <row r="74" spans="22:43" ht="15" thickBot="1" x14ac:dyDescent="0.35"/>
    <row r="75" spans="22:43" ht="24" thickBot="1" x14ac:dyDescent="0.5">
      <c r="W75" s="340" t="s">
        <v>11</v>
      </c>
      <c r="X75" s="341"/>
      <c r="Y75" s="341"/>
      <c r="Z75" s="140" t="s">
        <v>1</v>
      </c>
      <c r="AA75" s="141"/>
      <c r="AB75" s="142"/>
      <c r="AC75" s="140" t="s">
        <v>8</v>
      </c>
      <c r="AD75" s="141"/>
      <c r="AE75" s="142"/>
      <c r="AF75" s="140" t="s">
        <v>9</v>
      </c>
      <c r="AG75" s="141"/>
      <c r="AH75" s="142"/>
      <c r="AI75" s="140" t="s">
        <v>10</v>
      </c>
      <c r="AJ75" s="141"/>
      <c r="AK75" s="142"/>
      <c r="AL75" s="143" t="s">
        <v>2</v>
      </c>
      <c r="AM75" s="141"/>
      <c r="AN75" s="142"/>
      <c r="AO75" s="124" t="s">
        <v>57</v>
      </c>
      <c r="AP75" s="69" t="s">
        <v>59</v>
      </c>
      <c r="AQ75" s="70" t="s">
        <v>60</v>
      </c>
    </row>
    <row r="76" spans="22:43" x14ac:dyDescent="0.3">
      <c r="V76" s="10">
        <v>20</v>
      </c>
      <c r="W76" s="15" t="s">
        <v>116</v>
      </c>
      <c r="X76" s="1" t="s">
        <v>6</v>
      </c>
      <c r="Y76" s="16" t="s">
        <v>115</v>
      </c>
      <c r="Z76" s="3">
        <v>0</v>
      </c>
      <c r="AA76" s="1" t="s">
        <v>0</v>
      </c>
      <c r="AB76" s="2">
        <v>2</v>
      </c>
      <c r="AC76" s="3"/>
      <c r="AD76" s="1" t="s">
        <v>0</v>
      </c>
      <c r="AE76" s="2"/>
      <c r="AF76" s="3"/>
      <c r="AG76" s="1" t="s">
        <v>0</v>
      </c>
      <c r="AH76" s="2"/>
      <c r="AI76" s="3"/>
      <c r="AJ76" s="1" t="s">
        <v>0</v>
      </c>
      <c r="AK76" s="2"/>
      <c r="AL76" s="4">
        <f>AI76+AF76+AC76</f>
        <v>0</v>
      </c>
      <c r="AM76" s="1" t="s">
        <v>0</v>
      </c>
      <c r="AN76" s="8">
        <f>AK76+AH76+AE76</f>
        <v>0</v>
      </c>
      <c r="AO76" s="148">
        <v>0.65625</v>
      </c>
      <c r="AP76" s="149">
        <v>3</v>
      </c>
      <c r="AQ76" s="150"/>
    </row>
    <row r="77" spans="22:43" ht="15" thickBot="1" x14ac:dyDescent="0.35">
      <c r="V77" s="10" t="s">
        <v>40</v>
      </c>
      <c r="W77" s="151" t="s">
        <v>117</v>
      </c>
      <c r="X77" s="7" t="s">
        <v>6</v>
      </c>
      <c r="Y77" s="152" t="s">
        <v>118</v>
      </c>
      <c r="Z77" s="5">
        <v>2</v>
      </c>
      <c r="AA77" s="7" t="s">
        <v>0</v>
      </c>
      <c r="AB77" s="6">
        <v>0</v>
      </c>
      <c r="AC77" s="5"/>
      <c r="AD77" s="7" t="s">
        <v>0</v>
      </c>
      <c r="AE77" s="6"/>
      <c r="AF77" s="5"/>
      <c r="AG77" s="7" t="s">
        <v>0</v>
      </c>
      <c r="AH77" s="6"/>
      <c r="AI77" s="5"/>
      <c r="AJ77" s="7" t="s">
        <v>0</v>
      </c>
      <c r="AK77" s="6"/>
      <c r="AL77" s="153">
        <f t="shared" ref="AL77" si="2">AI77+AF77+AC77</f>
        <v>0</v>
      </c>
      <c r="AM77" s="7" t="s">
        <v>0</v>
      </c>
      <c r="AN77" s="9">
        <f t="shared" ref="AN77" si="3">AK77+AH77+AE77</f>
        <v>0</v>
      </c>
      <c r="AO77" s="154">
        <v>0.65625</v>
      </c>
      <c r="AP77" s="136">
        <v>4</v>
      </c>
      <c r="AQ77" s="137"/>
    </row>
    <row r="78" spans="22:43" x14ac:dyDescent="0.3">
      <c r="V78" s="10"/>
    </row>
    <row r="79" spans="22:43" ht="15" thickBot="1" x14ac:dyDescent="0.35">
      <c r="V79" s="10"/>
    </row>
    <row r="80" spans="22:43" ht="24" thickBot="1" x14ac:dyDescent="0.5">
      <c r="V80" s="10"/>
      <c r="W80" s="340" t="s">
        <v>12</v>
      </c>
      <c r="X80" s="341"/>
      <c r="Y80" s="341"/>
      <c r="Z80" s="140" t="s">
        <v>1</v>
      </c>
      <c r="AA80" s="141"/>
      <c r="AB80" s="142"/>
      <c r="AC80" s="140" t="s">
        <v>8</v>
      </c>
      <c r="AD80" s="141"/>
      <c r="AE80" s="142"/>
      <c r="AF80" s="140" t="s">
        <v>9</v>
      </c>
      <c r="AG80" s="141"/>
      <c r="AH80" s="142"/>
      <c r="AI80" s="140" t="s">
        <v>10</v>
      </c>
      <c r="AJ80" s="141"/>
      <c r="AK80" s="142"/>
      <c r="AL80" s="143" t="s">
        <v>2</v>
      </c>
      <c r="AM80" s="141"/>
      <c r="AN80" s="142"/>
      <c r="AO80" s="124" t="s">
        <v>57</v>
      </c>
      <c r="AP80" s="69" t="s">
        <v>59</v>
      </c>
      <c r="AQ80" s="70" t="s">
        <v>60</v>
      </c>
    </row>
    <row r="81" spans="22:43" ht="15" thickBot="1" x14ac:dyDescent="0.35">
      <c r="V81" s="10" t="s">
        <v>41</v>
      </c>
      <c r="W81" s="151" t="s">
        <v>119</v>
      </c>
      <c r="X81" s="155" t="s">
        <v>6</v>
      </c>
      <c r="Y81" s="152" t="s">
        <v>120</v>
      </c>
      <c r="Z81" s="156"/>
      <c r="AA81" s="155" t="s">
        <v>0</v>
      </c>
      <c r="AB81" s="157"/>
      <c r="AC81" s="156"/>
      <c r="AD81" s="155" t="s">
        <v>0</v>
      </c>
      <c r="AE81" s="157"/>
      <c r="AF81" s="156"/>
      <c r="AG81" s="155" t="s">
        <v>0</v>
      </c>
      <c r="AH81" s="157"/>
      <c r="AI81" s="156"/>
      <c r="AJ81" s="155" t="s">
        <v>0</v>
      </c>
      <c r="AK81" s="157"/>
      <c r="AL81" s="158">
        <f>AI81+AF81+AC81</f>
        <v>0</v>
      </c>
      <c r="AM81" s="155" t="s">
        <v>0</v>
      </c>
      <c r="AN81" s="159">
        <f>AK81+AH81+AE81</f>
        <v>0</v>
      </c>
      <c r="AO81" s="160">
        <v>0.6875</v>
      </c>
      <c r="AP81" s="161">
        <v>3</v>
      </c>
      <c r="AQ81" s="162"/>
    </row>
    <row r="82" spans="22:43" x14ac:dyDescent="0.3">
      <c r="V82" s="10"/>
    </row>
    <row r="83" spans="22:43" ht="15" thickBot="1" x14ac:dyDescent="0.35">
      <c r="V83" s="10"/>
    </row>
    <row r="84" spans="22:43" ht="24" thickBot="1" x14ac:dyDescent="0.5">
      <c r="V84" s="10"/>
      <c r="W84" s="340" t="s">
        <v>13</v>
      </c>
      <c r="X84" s="341"/>
      <c r="Y84" s="341"/>
      <c r="Z84" s="126" t="s">
        <v>1</v>
      </c>
      <c r="AA84" s="127"/>
      <c r="AB84" s="128"/>
      <c r="AC84" s="126" t="s">
        <v>8</v>
      </c>
      <c r="AD84" s="127"/>
      <c r="AE84" s="128"/>
      <c r="AF84" s="126" t="s">
        <v>9</v>
      </c>
      <c r="AG84" s="127"/>
      <c r="AH84" s="128"/>
      <c r="AI84" s="126" t="s">
        <v>10</v>
      </c>
      <c r="AJ84" s="127"/>
      <c r="AK84" s="128"/>
      <c r="AL84" s="129" t="s">
        <v>2</v>
      </c>
      <c r="AM84" s="127"/>
      <c r="AN84" s="128"/>
      <c r="AO84" s="124" t="s">
        <v>57</v>
      </c>
      <c r="AP84" s="69" t="s">
        <v>59</v>
      </c>
      <c r="AQ84" s="70" t="s">
        <v>60</v>
      </c>
    </row>
    <row r="85" spans="22:43" x14ac:dyDescent="0.3">
      <c r="V85" s="10" t="s">
        <v>42</v>
      </c>
      <c r="W85" s="15" t="s">
        <v>121</v>
      </c>
      <c r="X85" s="1" t="s">
        <v>6</v>
      </c>
      <c r="Y85" s="16" t="s">
        <v>122</v>
      </c>
      <c r="Z85" s="3"/>
      <c r="AA85" s="1" t="s">
        <v>0</v>
      </c>
      <c r="AB85" s="2"/>
      <c r="AC85" s="3"/>
      <c r="AD85" s="1" t="s">
        <v>0</v>
      </c>
      <c r="AE85" s="2"/>
      <c r="AF85" s="3"/>
      <c r="AG85" s="1" t="s">
        <v>0</v>
      </c>
      <c r="AH85" s="2"/>
      <c r="AI85" s="3"/>
      <c r="AJ85" s="1" t="s">
        <v>0</v>
      </c>
      <c r="AK85" s="2"/>
      <c r="AL85" s="4">
        <f>AI85+AF85+AC85</f>
        <v>0</v>
      </c>
      <c r="AM85" s="1" t="s">
        <v>0</v>
      </c>
      <c r="AN85" s="8">
        <f>AK85+AH85+AE85</f>
        <v>0</v>
      </c>
      <c r="AO85" s="148">
        <v>0.6875</v>
      </c>
      <c r="AP85" s="149">
        <v>4</v>
      </c>
      <c r="AQ85" s="149"/>
    </row>
  </sheetData>
  <mergeCells count="183">
    <mergeCell ref="AF64:AH64"/>
    <mergeCell ref="AI64:AK64"/>
    <mergeCell ref="AL64:AN64"/>
    <mergeCell ref="V68:Y68"/>
    <mergeCell ref="Z68:AB68"/>
    <mergeCell ref="AC68:AE68"/>
    <mergeCell ref="AF68:AH68"/>
    <mergeCell ref="AI68:AK68"/>
    <mergeCell ref="AL68:AN68"/>
    <mergeCell ref="Z64:AB64"/>
    <mergeCell ref="AC64:AE64"/>
    <mergeCell ref="W80:Y80"/>
    <mergeCell ref="W84:Y84"/>
    <mergeCell ref="W75:Y75"/>
    <mergeCell ref="Q51:Q55"/>
    <mergeCell ref="L54:L55"/>
    <mergeCell ref="M54:M55"/>
    <mergeCell ref="N54:N55"/>
    <mergeCell ref="A56:A60"/>
    <mergeCell ref="B56:B60"/>
    <mergeCell ref="I56:K60"/>
    <mergeCell ref="L56:L58"/>
    <mergeCell ref="M56:M58"/>
    <mergeCell ref="N56:N58"/>
    <mergeCell ref="O56:O60"/>
    <mergeCell ref="P56:P60"/>
    <mergeCell ref="Q56:Q60"/>
    <mergeCell ref="L59:L60"/>
    <mergeCell ref="M59:M60"/>
    <mergeCell ref="N59:N60"/>
    <mergeCell ref="A46:A50"/>
    <mergeCell ref="B46:B50"/>
    <mergeCell ref="C46:E50"/>
    <mergeCell ref="L46:L48"/>
    <mergeCell ref="M46:M48"/>
    <mergeCell ref="N46:N48"/>
    <mergeCell ref="O46:O50"/>
    <mergeCell ref="P46:P50"/>
    <mergeCell ref="A51:A55"/>
    <mergeCell ref="B51:B55"/>
    <mergeCell ref="F51:H55"/>
    <mergeCell ref="L51:L53"/>
    <mergeCell ref="M51:M53"/>
    <mergeCell ref="N51:N53"/>
    <mergeCell ref="O51:O55"/>
    <mergeCell ref="P51:P55"/>
    <mergeCell ref="Q46:Q50"/>
    <mergeCell ref="L49:L50"/>
    <mergeCell ref="M49:M50"/>
    <mergeCell ref="N49:N50"/>
    <mergeCell ref="B44:B45"/>
    <mergeCell ref="C44:E45"/>
    <mergeCell ref="F44:H45"/>
    <mergeCell ref="I44:K45"/>
    <mergeCell ref="L44:N44"/>
    <mergeCell ref="O44:O45"/>
    <mergeCell ref="P44:P45"/>
    <mergeCell ref="Q44:Q45"/>
    <mergeCell ref="L45:N45"/>
    <mergeCell ref="A38:A42"/>
    <mergeCell ref="B38:B42"/>
    <mergeCell ref="I38:K42"/>
    <mergeCell ref="L38:L40"/>
    <mergeCell ref="M38:M40"/>
    <mergeCell ref="N38:N40"/>
    <mergeCell ref="O38:O42"/>
    <mergeCell ref="P38:P42"/>
    <mergeCell ref="Q38:Q42"/>
    <mergeCell ref="L41:L42"/>
    <mergeCell ref="M41:M42"/>
    <mergeCell ref="N41:N42"/>
    <mergeCell ref="A33:A37"/>
    <mergeCell ref="B33:B37"/>
    <mergeCell ref="F33:H37"/>
    <mergeCell ref="L33:L35"/>
    <mergeCell ref="M33:M35"/>
    <mergeCell ref="N33:N35"/>
    <mergeCell ref="O33:O37"/>
    <mergeCell ref="P33:P37"/>
    <mergeCell ref="Q33:Q37"/>
    <mergeCell ref="L36:L37"/>
    <mergeCell ref="M36:M37"/>
    <mergeCell ref="N36:N37"/>
    <mergeCell ref="Q28:Q32"/>
    <mergeCell ref="L31:L32"/>
    <mergeCell ref="M31:M32"/>
    <mergeCell ref="N31:N32"/>
    <mergeCell ref="L27:N27"/>
    <mergeCell ref="A28:A32"/>
    <mergeCell ref="B28:B32"/>
    <mergeCell ref="C28:E32"/>
    <mergeCell ref="L28:L30"/>
    <mergeCell ref="M28:M30"/>
    <mergeCell ref="N28:N30"/>
    <mergeCell ref="O28:O32"/>
    <mergeCell ref="P28:P32"/>
    <mergeCell ref="W26:Y26"/>
    <mergeCell ref="Z26:AB26"/>
    <mergeCell ref="AC26:AE26"/>
    <mergeCell ref="AF26:AH26"/>
    <mergeCell ref="B1:Q1"/>
    <mergeCell ref="B26:B27"/>
    <mergeCell ref="C26:E27"/>
    <mergeCell ref="F26:H27"/>
    <mergeCell ref="I26:K27"/>
    <mergeCell ref="L26:N26"/>
    <mergeCell ref="O26:O27"/>
    <mergeCell ref="P26:P27"/>
    <mergeCell ref="Q26:Q27"/>
    <mergeCell ref="O17:O18"/>
    <mergeCell ref="P17:P18"/>
    <mergeCell ref="Q17:Q18"/>
    <mergeCell ref="B19:B23"/>
    <mergeCell ref="L19:N23"/>
    <mergeCell ref="O19:O21"/>
    <mergeCell ref="P19:P21"/>
    <mergeCell ref="Q19:Q21"/>
    <mergeCell ref="O22:O23"/>
    <mergeCell ref="P22:P23"/>
    <mergeCell ref="Q22:Q23"/>
    <mergeCell ref="B14:B18"/>
    <mergeCell ref="I14:K18"/>
    <mergeCell ref="T14:T18"/>
    <mergeCell ref="S4:S8"/>
    <mergeCell ref="T4:T8"/>
    <mergeCell ref="R4:R8"/>
    <mergeCell ref="AL16:AN16"/>
    <mergeCell ref="W16:Y16"/>
    <mergeCell ref="Z16:AB16"/>
    <mergeCell ref="AC16:AE16"/>
    <mergeCell ref="AF16:AH16"/>
    <mergeCell ref="AI16:AK16"/>
    <mergeCell ref="B9:B13"/>
    <mergeCell ref="F9:H13"/>
    <mergeCell ref="O9:O11"/>
    <mergeCell ref="P9:P11"/>
    <mergeCell ref="Q9:Q11"/>
    <mergeCell ref="O12:O13"/>
    <mergeCell ref="P12:P13"/>
    <mergeCell ref="Q12:Q13"/>
    <mergeCell ref="Z9:AB9"/>
    <mergeCell ref="R9:R13"/>
    <mergeCell ref="S9:S13"/>
    <mergeCell ref="T9:T13"/>
    <mergeCell ref="W9:Y9"/>
    <mergeCell ref="B4:B8"/>
    <mergeCell ref="C4:E8"/>
    <mergeCell ref="O4:O6"/>
    <mergeCell ref="P4:P6"/>
    <mergeCell ref="Q4:Q6"/>
    <mergeCell ref="B2:B3"/>
    <mergeCell ref="C2:E3"/>
    <mergeCell ref="F2:H3"/>
    <mergeCell ref="I2:K3"/>
    <mergeCell ref="L2:N3"/>
    <mergeCell ref="O2:Q2"/>
    <mergeCell ref="O7:O8"/>
    <mergeCell ref="P7:P8"/>
    <mergeCell ref="Q7:Q8"/>
    <mergeCell ref="AI26:AK26"/>
    <mergeCell ref="AL26:AN26"/>
    <mergeCell ref="W44:Y44"/>
    <mergeCell ref="Z44:AB44"/>
    <mergeCell ref="AC44:AE44"/>
    <mergeCell ref="AF44:AH44"/>
    <mergeCell ref="AI44:AK44"/>
    <mergeCell ref="AL44:AN44"/>
    <mergeCell ref="O3:Q3"/>
    <mergeCell ref="O14:O16"/>
    <mergeCell ref="P14:P16"/>
    <mergeCell ref="Q14:Q16"/>
    <mergeCell ref="AL9:AN9"/>
    <mergeCell ref="R19:R23"/>
    <mergeCell ref="S19:S23"/>
    <mergeCell ref="T19:T23"/>
    <mergeCell ref="AC9:AE9"/>
    <mergeCell ref="AF9:AH9"/>
    <mergeCell ref="AI9:AK9"/>
    <mergeCell ref="R14:R18"/>
    <mergeCell ref="R2:R3"/>
    <mergeCell ref="S2:S3"/>
    <mergeCell ref="T2:T3"/>
    <mergeCell ref="S14:S18"/>
  </mergeCells>
  <phoneticPr fontId="3" type="noConversion"/>
  <pageMargins left="0.7" right="0.7" top="0.78740157499999996" bottom="0.78740157499999996" header="0.3" footer="0.3"/>
  <pageSetup paperSize="9" scale="40" fitToHeight="0" orientation="landscape" r:id="rId1"/>
  <rowBreaks count="1" manualBreakCount="1">
    <brk id="23" max="16383" man="1"/>
  </rowBreaks>
  <colBreaks count="2" manualBreakCount="2">
    <brk id="21" max="126" man="1"/>
    <brk id="43" max="1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09756-C1A6-47B4-902F-BD30FCA520C4}">
  <dimension ref="A1:V38"/>
  <sheetViews>
    <sheetView workbookViewId="0">
      <selection activeCell="E3" sqref="E3"/>
    </sheetView>
  </sheetViews>
  <sheetFormatPr defaultRowHeight="14.4" x14ac:dyDescent="0.3"/>
  <cols>
    <col min="1" max="1" width="5.21875" style="11" customWidth="1"/>
    <col min="2" max="2" width="6.5546875" style="21" customWidth="1"/>
    <col min="3" max="3" width="6.21875" style="11" customWidth="1"/>
    <col min="4" max="4" width="8.77734375" style="21" customWidth="1"/>
    <col min="5" max="5" width="23.44140625" style="22" customWidth="1"/>
    <col min="6" max="6" width="3.77734375" style="11" customWidth="1"/>
    <col min="7" max="7" width="24.109375" style="11" customWidth="1"/>
    <col min="8" max="19" width="4.77734375" style="11" customWidth="1"/>
    <col min="20" max="20" width="6.77734375" style="11" customWidth="1"/>
    <col min="21" max="21" width="4.77734375" style="11" customWidth="1"/>
    <col min="22" max="22" width="6.77734375" style="11" customWidth="1"/>
    <col min="23" max="16384" width="8.88671875" style="11"/>
  </cols>
  <sheetData>
    <row r="1" spans="1:22" ht="18.600000000000001" thickBot="1" x14ac:dyDescent="0.4">
      <c r="A1" s="275" t="s">
        <v>81</v>
      </c>
    </row>
    <row r="2" spans="1:22" s="187" customFormat="1" ht="16.2" thickBot="1" x14ac:dyDescent="0.35">
      <c r="A2" s="278" t="s">
        <v>7</v>
      </c>
      <c r="B2" s="279" t="s">
        <v>16</v>
      </c>
      <c r="C2" s="280" t="s">
        <v>17</v>
      </c>
      <c r="D2" s="279" t="s">
        <v>56</v>
      </c>
      <c r="E2" s="281" t="s">
        <v>18</v>
      </c>
      <c r="F2" s="280"/>
      <c r="G2" s="282" t="s">
        <v>19</v>
      </c>
      <c r="H2" s="432" t="s">
        <v>1</v>
      </c>
      <c r="I2" s="433"/>
      <c r="J2" s="434"/>
      <c r="K2" s="435" t="s">
        <v>8</v>
      </c>
      <c r="L2" s="433"/>
      <c r="M2" s="434"/>
      <c r="N2" s="435" t="s">
        <v>9</v>
      </c>
      <c r="O2" s="433"/>
      <c r="P2" s="434"/>
      <c r="Q2" s="435" t="s">
        <v>10</v>
      </c>
      <c r="R2" s="433"/>
      <c r="S2" s="434"/>
      <c r="T2" s="432" t="s">
        <v>2</v>
      </c>
      <c r="U2" s="433"/>
      <c r="V2" s="434"/>
    </row>
    <row r="3" spans="1:22" x14ac:dyDescent="0.3">
      <c r="A3" s="227" t="s">
        <v>20</v>
      </c>
      <c r="B3" s="61"/>
      <c r="C3" s="49">
        <v>0.375</v>
      </c>
      <c r="D3" s="237"/>
      <c r="E3" s="276"/>
      <c r="F3" s="277"/>
      <c r="G3" s="241"/>
      <c r="H3" s="28"/>
      <c r="I3" s="29" t="s">
        <v>0</v>
      </c>
      <c r="J3" s="30"/>
      <c r="K3" s="28"/>
      <c r="L3" s="29" t="s">
        <v>0</v>
      </c>
      <c r="M3" s="30"/>
      <c r="N3" s="28"/>
      <c r="O3" s="29" t="s">
        <v>0</v>
      </c>
      <c r="P3" s="30"/>
      <c r="Q3" s="28"/>
      <c r="R3" s="29" t="s">
        <v>0</v>
      </c>
      <c r="S3" s="30"/>
      <c r="T3" s="31">
        <f>Q3+N3+K3</f>
        <v>0</v>
      </c>
      <c r="U3" s="29" t="s">
        <v>0</v>
      </c>
      <c r="V3" s="30">
        <f>S3+P3+M3</f>
        <v>0</v>
      </c>
    </row>
    <row r="4" spans="1:22" x14ac:dyDescent="0.3">
      <c r="A4" s="57" t="s">
        <v>21</v>
      </c>
      <c r="B4" s="54"/>
      <c r="C4" s="45">
        <v>0.375</v>
      </c>
      <c r="D4" s="33"/>
      <c r="E4" s="195"/>
      <c r="F4" s="196"/>
      <c r="G4" s="197"/>
      <c r="H4" s="34"/>
      <c r="I4" s="35" t="s">
        <v>0</v>
      </c>
      <c r="J4" s="36"/>
      <c r="K4" s="34"/>
      <c r="L4" s="35" t="s">
        <v>0</v>
      </c>
      <c r="M4" s="36"/>
      <c r="N4" s="34"/>
      <c r="O4" s="35" t="s">
        <v>0</v>
      </c>
      <c r="P4" s="36"/>
      <c r="Q4" s="34"/>
      <c r="R4" s="35" t="s">
        <v>0</v>
      </c>
      <c r="S4" s="36"/>
      <c r="T4" s="37">
        <f t="shared" ref="T4:T38" si="0">Q4+N4+K4</f>
        <v>0</v>
      </c>
      <c r="U4" s="35" t="s">
        <v>0</v>
      </c>
      <c r="V4" s="36">
        <f t="shared" ref="V4:V38" si="1">S4+P4+M4</f>
        <v>0</v>
      </c>
    </row>
    <row r="5" spans="1:22" ht="15" thickBot="1" x14ac:dyDescent="0.35">
      <c r="A5" s="58" t="s">
        <v>22</v>
      </c>
      <c r="B5" s="60"/>
      <c r="C5" s="48">
        <v>0.375</v>
      </c>
      <c r="D5" s="223"/>
      <c r="E5" s="224"/>
      <c r="F5" s="225"/>
      <c r="G5" s="226"/>
      <c r="H5" s="38"/>
      <c r="I5" s="39" t="s">
        <v>0</v>
      </c>
      <c r="J5" s="40"/>
      <c r="K5" s="38"/>
      <c r="L5" s="39" t="s">
        <v>0</v>
      </c>
      <c r="M5" s="40"/>
      <c r="N5" s="38"/>
      <c r="O5" s="39" t="s">
        <v>0</v>
      </c>
      <c r="P5" s="40"/>
      <c r="Q5" s="38"/>
      <c r="R5" s="39" t="s">
        <v>0</v>
      </c>
      <c r="S5" s="40"/>
      <c r="T5" s="41">
        <f t="shared" si="0"/>
        <v>0</v>
      </c>
      <c r="U5" s="39" t="s">
        <v>0</v>
      </c>
      <c r="V5" s="40">
        <f t="shared" si="1"/>
        <v>0</v>
      </c>
    </row>
    <row r="6" spans="1:22" x14ac:dyDescent="0.3">
      <c r="A6" s="56" t="s">
        <v>23</v>
      </c>
      <c r="B6" s="53"/>
      <c r="C6" s="43">
        <v>0.40625</v>
      </c>
      <c r="D6" s="24"/>
      <c r="E6" s="201"/>
      <c r="F6" s="202"/>
      <c r="G6" s="203"/>
      <c r="H6" s="28"/>
      <c r="I6" s="29" t="s">
        <v>0</v>
      </c>
      <c r="J6" s="30"/>
      <c r="K6" s="28"/>
      <c r="L6" s="29" t="s">
        <v>0</v>
      </c>
      <c r="M6" s="30"/>
      <c r="N6" s="28"/>
      <c r="O6" s="29" t="s">
        <v>0</v>
      </c>
      <c r="P6" s="30"/>
      <c r="Q6" s="28"/>
      <c r="R6" s="29" t="s">
        <v>0</v>
      </c>
      <c r="S6" s="30"/>
      <c r="T6" s="31">
        <f t="shared" si="0"/>
        <v>0</v>
      </c>
      <c r="U6" s="29" t="s">
        <v>0</v>
      </c>
      <c r="V6" s="30">
        <f t="shared" si="1"/>
        <v>0</v>
      </c>
    </row>
    <row r="7" spans="1:22" x14ac:dyDescent="0.3">
      <c r="A7" s="227" t="s">
        <v>24</v>
      </c>
      <c r="B7" s="228"/>
      <c r="C7" s="49">
        <v>0.40625</v>
      </c>
      <c r="D7" s="229"/>
      <c r="E7" s="230"/>
      <c r="F7" s="231"/>
      <c r="G7" s="232"/>
      <c r="H7" s="25"/>
      <c r="I7" s="26" t="s">
        <v>0</v>
      </c>
      <c r="J7" s="27"/>
      <c r="K7" s="25"/>
      <c r="L7" s="26" t="s">
        <v>0</v>
      </c>
      <c r="M7" s="27"/>
      <c r="N7" s="25"/>
      <c r="O7" s="26" t="s">
        <v>0</v>
      </c>
      <c r="P7" s="27"/>
      <c r="Q7" s="25"/>
      <c r="R7" s="26" t="s">
        <v>0</v>
      </c>
      <c r="S7" s="27"/>
      <c r="T7" s="47">
        <f t="shared" si="0"/>
        <v>0</v>
      </c>
      <c r="U7" s="26" t="s">
        <v>0</v>
      </c>
      <c r="V7" s="27">
        <f t="shared" si="1"/>
        <v>0</v>
      </c>
    </row>
    <row r="8" spans="1:22" ht="15" thickBot="1" x14ac:dyDescent="0.35">
      <c r="A8" s="58" t="s">
        <v>25</v>
      </c>
      <c r="B8" s="234"/>
      <c r="C8" s="49">
        <v>0.40625</v>
      </c>
      <c r="D8" s="235"/>
      <c r="E8" s="236"/>
      <c r="F8" s="225"/>
      <c r="G8" s="226"/>
      <c r="H8" s="38"/>
      <c r="I8" s="39" t="s">
        <v>0</v>
      </c>
      <c r="J8" s="40"/>
      <c r="K8" s="38"/>
      <c r="L8" s="39" t="s">
        <v>0</v>
      </c>
      <c r="M8" s="40"/>
      <c r="N8" s="38"/>
      <c r="O8" s="39" t="s">
        <v>0</v>
      </c>
      <c r="P8" s="40"/>
      <c r="Q8" s="38"/>
      <c r="R8" s="39" t="s">
        <v>0</v>
      </c>
      <c r="S8" s="40"/>
      <c r="T8" s="41">
        <f t="shared" si="0"/>
        <v>0</v>
      </c>
      <c r="U8" s="39" t="s">
        <v>0</v>
      </c>
      <c r="V8" s="40">
        <f t="shared" si="1"/>
        <v>0</v>
      </c>
    </row>
    <row r="9" spans="1:22" x14ac:dyDescent="0.3">
      <c r="A9" s="56" t="s">
        <v>26</v>
      </c>
      <c r="B9" s="62"/>
      <c r="C9" s="43">
        <v>0.4375</v>
      </c>
      <c r="D9" s="42"/>
      <c r="E9" s="209"/>
      <c r="F9" s="202"/>
      <c r="G9" s="203"/>
      <c r="H9" s="28"/>
      <c r="I9" s="29" t="s">
        <v>0</v>
      </c>
      <c r="J9" s="30"/>
      <c r="K9" s="28"/>
      <c r="L9" s="29" t="s">
        <v>0</v>
      </c>
      <c r="M9" s="30"/>
      <c r="N9" s="28"/>
      <c r="O9" s="29" t="s">
        <v>0</v>
      </c>
      <c r="P9" s="30"/>
      <c r="Q9" s="28"/>
      <c r="R9" s="29" t="s">
        <v>0</v>
      </c>
      <c r="S9" s="30"/>
      <c r="T9" s="31">
        <f t="shared" si="0"/>
        <v>0</v>
      </c>
      <c r="U9" s="29" t="s">
        <v>0</v>
      </c>
      <c r="V9" s="30">
        <f t="shared" si="1"/>
        <v>0</v>
      </c>
    </row>
    <row r="10" spans="1:22" x14ac:dyDescent="0.3">
      <c r="A10" s="57" t="s">
        <v>27</v>
      </c>
      <c r="B10" s="63"/>
      <c r="C10" s="45">
        <v>0.4375</v>
      </c>
      <c r="D10" s="44"/>
      <c r="E10" s="204"/>
      <c r="F10" s="199"/>
      <c r="G10" s="198"/>
      <c r="H10" s="34"/>
      <c r="I10" s="35" t="s">
        <v>0</v>
      </c>
      <c r="J10" s="36"/>
      <c r="K10" s="34"/>
      <c r="L10" s="35" t="s">
        <v>0</v>
      </c>
      <c r="M10" s="36"/>
      <c r="N10" s="34"/>
      <c r="O10" s="35" t="s">
        <v>0</v>
      </c>
      <c r="P10" s="36"/>
      <c r="Q10" s="34"/>
      <c r="R10" s="35" t="s">
        <v>0</v>
      </c>
      <c r="S10" s="36"/>
      <c r="T10" s="37">
        <f t="shared" si="0"/>
        <v>0</v>
      </c>
      <c r="U10" s="35" t="s">
        <v>0</v>
      </c>
      <c r="V10" s="36">
        <f t="shared" si="1"/>
        <v>0</v>
      </c>
    </row>
    <row r="11" spans="1:22" ht="15" thickBot="1" x14ac:dyDescent="0.35">
      <c r="A11" s="242" t="s">
        <v>28</v>
      </c>
      <c r="B11" s="243"/>
      <c r="C11" s="244">
        <v>0.4375</v>
      </c>
      <c r="D11" s="245"/>
      <c r="E11" s="246"/>
      <c r="F11" s="247"/>
      <c r="G11" s="248"/>
      <c r="H11" s="219"/>
      <c r="I11" s="220" t="s">
        <v>0</v>
      </c>
      <c r="J11" s="221"/>
      <c r="K11" s="219"/>
      <c r="L11" s="220" t="s">
        <v>0</v>
      </c>
      <c r="M11" s="221"/>
      <c r="N11" s="219"/>
      <c r="O11" s="220" t="s">
        <v>0</v>
      </c>
      <c r="P11" s="221"/>
      <c r="Q11" s="219"/>
      <c r="R11" s="220" t="s">
        <v>0</v>
      </c>
      <c r="S11" s="221"/>
      <c r="T11" s="222">
        <f t="shared" si="0"/>
        <v>0</v>
      </c>
      <c r="U11" s="220" t="s">
        <v>0</v>
      </c>
      <c r="V11" s="221">
        <f t="shared" si="1"/>
        <v>0</v>
      </c>
    </row>
    <row r="12" spans="1:22" x14ac:dyDescent="0.3">
      <c r="A12" s="227" t="s">
        <v>29</v>
      </c>
      <c r="B12" s="61"/>
      <c r="C12" s="49">
        <v>0.46875</v>
      </c>
      <c r="D12" s="238"/>
      <c r="E12" s="239"/>
      <c r="F12" s="240"/>
      <c r="G12" s="241"/>
      <c r="H12" s="25"/>
      <c r="I12" s="26" t="s">
        <v>0</v>
      </c>
      <c r="J12" s="27"/>
      <c r="K12" s="25"/>
      <c r="L12" s="26" t="s">
        <v>0</v>
      </c>
      <c r="M12" s="27"/>
      <c r="N12" s="25"/>
      <c r="O12" s="26" t="s">
        <v>0</v>
      </c>
      <c r="P12" s="27"/>
      <c r="Q12" s="25"/>
      <c r="R12" s="26" t="s">
        <v>0</v>
      </c>
      <c r="S12" s="27"/>
      <c r="T12" s="47">
        <f t="shared" si="0"/>
        <v>0</v>
      </c>
      <c r="U12" s="26" t="s">
        <v>0</v>
      </c>
      <c r="V12" s="27">
        <f t="shared" si="1"/>
        <v>0</v>
      </c>
    </row>
    <row r="13" spans="1:22" x14ac:dyDescent="0.3">
      <c r="A13" s="57" t="s">
        <v>30</v>
      </c>
      <c r="B13" s="54"/>
      <c r="C13" s="45">
        <v>0.46875</v>
      </c>
      <c r="D13" s="17"/>
      <c r="E13" s="205"/>
      <c r="F13" s="206"/>
      <c r="G13" s="52"/>
      <c r="H13" s="34"/>
      <c r="I13" s="35" t="s">
        <v>0</v>
      </c>
      <c r="J13" s="36"/>
      <c r="K13" s="34"/>
      <c r="L13" s="35" t="s">
        <v>0</v>
      </c>
      <c r="M13" s="36"/>
      <c r="N13" s="34"/>
      <c r="O13" s="35" t="s">
        <v>0</v>
      </c>
      <c r="P13" s="36"/>
      <c r="Q13" s="34"/>
      <c r="R13" s="35" t="s">
        <v>0</v>
      </c>
      <c r="S13" s="36"/>
      <c r="T13" s="37">
        <f t="shared" si="0"/>
        <v>0</v>
      </c>
      <c r="U13" s="35" t="s">
        <v>0</v>
      </c>
      <c r="V13" s="36">
        <f t="shared" si="1"/>
        <v>0</v>
      </c>
    </row>
    <row r="14" spans="1:22" ht="15" thickBot="1" x14ac:dyDescent="0.35">
      <c r="A14" s="59" t="s">
        <v>31</v>
      </c>
      <c r="B14" s="55"/>
      <c r="C14" s="46">
        <v>0.46875</v>
      </c>
      <c r="D14" s="20"/>
      <c r="E14" s="207"/>
      <c r="F14" s="208"/>
      <c r="G14" s="51"/>
      <c r="H14" s="38"/>
      <c r="I14" s="39" t="s">
        <v>0</v>
      </c>
      <c r="J14" s="40"/>
      <c r="K14" s="38"/>
      <c r="L14" s="39" t="s">
        <v>0</v>
      </c>
      <c r="M14" s="40"/>
      <c r="N14" s="38"/>
      <c r="O14" s="39" t="s">
        <v>0</v>
      </c>
      <c r="P14" s="40"/>
      <c r="Q14" s="38"/>
      <c r="R14" s="39" t="s">
        <v>0</v>
      </c>
      <c r="S14" s="40"/>
      <c r="T14" s="41">
        <f t="shared" si="0"/>
        <v>0</v>
      </c>
      <c r="U14" s="39" t="s">
        <v>0</v>
      </c>
      <c r="V14" s="40">
        <f t="shared" si="1"/>
        <v>0</v>
      </c>
    </row>
    <row r="15" spans="1:22" x14ac:dyDescent="0.3">
      <c r="A15" s="56" t="s">
        <v>32</v>
      </c>
      <c r="B15" s="53"/>
      <c r="C15" s="43">
        <v>0.5</v>
      </c>
      <c r="D15" s="23"/>
      <c r="E15" s="209"/>
      <c r="F15" s="202"/>
      <c r="G15" s="203"/>
      <c r="H15" s="28"/>
      <c r="I15" s="29" t="s">
        <v>0</v>
      </c>
      <c r="J15" s="30"/>
      <c r="K15" s="28"/>
      <c r="L15" s="29" t="s">
        <v>0</v>
      </c>
      <c r="M15" s="30"/>
      <c r="N15" s="28"/>
      <c r="O15" s="29" t="s">
        <v>0</v>
      </c>
      <c r="P15" s="30"/>
      <c r="Q15" s="28"/>
      <c r="R15" s="29" t="s">
        <v>0</v>
      </c>
      <c r="S15" s="30"/>
      <c r="T15" s="31">
        <f t="shared" si="0"/>
        <v>0</v>
      </c>
      <c r="U15" s="29" t="s">
        <v>0</v>
      </c>
      <c r="V15" s="30">
        <f t="shared" si="1"/>
        <v>0</v>
      </c>
    </row>
    <row r="16" spans="1:22" x14ac:dyDescent="0.3">
      <c r="A16" s="57" t="s">
        <v>33</v>
      </c>
      <c r="B16" s="54"/>
      <c r="C16" s="45">
        <v>0.5</v>
      </c>
      <c r="D16" s="32"/>
      <c r="E16" s="204"/>
      <c r="F16" s="199"/>
      <c r="G16" s="200"/>
      <c r="H16" s="34"/>
      <c r="I16" s="35" t="s">
        <v>0</v>
      </c>
      <c r="J16" s="36"/>
      <c r="K16" s="34"/>
      <c r="L16" s="35" t="s">
        <v>0</v>
      </c>
      <c r="M16" s="36"/>
      <c r="N16" s="34"/>
      <c r="O16" s="35" t="s">
        <v>0</v>
      </c>
      <c r="P16" s="36"/>
      <c r="Q16" s="34"/>
      <c r="R16" s="35" t="s">
        <v>0</v>
      </c>
      <c r="S16" s="36"/>
      <c r="T16" s="37">
        <f t="shared" si="0"/>
        <v>0</v>
      </c>
      <c r="U16" s="35" t="s">
        <v>0</v>
      </c>
      <c r="V16" s="36">
        <f t="shared" si="1"/>
        <v>0</v>
      </c>
    </row>
    <row r="17" spans="1:22" ht="15" thickBot="1" x14ac:dyDescent="0.35">
      <c r="A17" s="58" t="s">
        <v>34</v>
      </c>
      <c r="B17" s="60"/>
      <c r="C17" s="48">
        <v>0.5</v>
      </c>
      <c r="D17" s="19"/>
      <c r="E17" s="250"/>
      <c r="F17" s="211"/>
      <c r="G17" s="251"/>
      <c r="H17" s="38"/>
      <c r="I17" s="39" t="s">
        <v>0</v>
      </c>
      <c r="J17" s="40"/>
      <c r="K17" s="38"/>
      <c r="L17" s="39" t="s">
        <v>0</v>
      </c>
      <c r="M17" s="40"/>
      <c r="N17" s="38"/>
      <c r="O17" s="39" t="s">
        <v>0</v>
      </c>
      <c r="P17" s="40"/>
      <c r="Q17" s="38"/>
      <c r="R17" s="39" t="s">
        <v>0</v>
      </c>
      <c r="S17" s="40"/>
      <c r="T17" s="41">
        <f t="shared" si="0"/>
        <v>0</v>
      </c>
      <c r="U17" s="39" t="s">
        <v>0</v>
      </c>
      <c r="V17" s="40">
        <f t="shared" si="1"/>
        <v>0</v>
      </c>
    </row>
    <row r="18" spans="1:22" x14ac:dyDescent="0.3">
      <c r="A18" s="56" t="s">
        <v>35</v>
      </c>
      <c r="B18" s="53"/>
      <c r="C18" s="43">
        <v>0.53125</v>
      </c>
      <c r="D18" s="18"/>
      <c r="E18" s="252"/>
      <c r="F18" s="210"/>
      <c r="G18" s="253"/>
      <c r="H18" s="28"/>
      <c r="I18" s="29" t="s">
        <v>0</v>
      </c>
      <c r="J18" s="30"/>
      <c r="K18" s="28"/>
      <c r="L18" s="29" t="s">
        <v>0</v>
      </c>
      <c r="M18" s="30"/>
      <c r="N18" s="28"/>
      <c r="O18" s="29" t="s">
        <v>0</v>
      </c>
      <c r="P18" s="30"/>
      <c r="Q18" s="28"/>
      <c r="R18" s="29" t="s">
        <v>0</v>
      </c>
      <c r="S18" s="30"/>
      <c r="T18" s="31">
        <f t="shared" si="0"/>
        <v>0</v>
      </c>
      <c r="U18" s="29" t="s">
        <v>0</v>
      </c>
      <c r="V18" s="30">
        <f t="shared" si="1"/>
        <v>0</v>
      </c>
    </row>
    <row r="19" spans="1:22" x14ac:dyDescent="0.3">
      <c r="A19" s="227" t="s">
        <v>36</v>
      </c>
      <c r="B19" s="61"/>
      <c r="C19" s="49">
        <v>0.53125</v>
      </c>
      <c r="D19" s="238"/>
      <c r="E19" s="239"/>
      <c r="F19" s="240"/>
      <c r="G19" s="241"/>
      <c r="H19" s="25"/>
      <c r="I19" s="26" t="s">
        <v>0</v>
      </c>
      <c r="J19" s="27"/>
      <c r="K19" s="25"/>
      <c r="L19" s="26" t="s">
        <v>0</v>
      </c>
      <c r="M19" s="27"/>
      <c r="N19" s="25"/>
      <c r="O19" s="26" t="s">
        <v>0</v>
      </c>
      <c r="P19" s="27"/>
      <c r="Q19" s="25"/>
      <c r="R19" s="26" t="s">
        <v>0</v>
      </c>
      <c r="S19" s="27"/>
      <c r="T19" s="47">
        <f t="shared" si="0"/>
        <v>0</v>
      </c>
      <c r="U19" s="26" t="s">
        <v>0</v>
      </c>
      <c r="V19" s="27">
        <f t="shared" si="1"/>
        <v>0</v>
      </c>
    </row>
    <row r="20" spans="1:22" ht="15" thickBot="1" x14ac:dyDescent="0.35">
      <c r="A20" s="58" t="s">
        <v>37</v>
      </c>
      <c r="B20" s="60"/>
      <c r="C20" s="48">
        <v>0.53125</v>
      </c>
      <c r="D20" s="254"/>
      <c r="E20" s="255"/>
      <c r="F20" s="256"/>
      <c r="G20" s="257"/>
      <c r="H20" s="38"/>
      <c r="I20" s="39" t="s">
        <v>0</v>
      </c>
      <c r="J20" s="40"/>
      <c r="K20" s="38"/>
      <c r="L20" s="39" t="s">
        <v>0</v>
      </c>
      <c r="M20" s="40"/>
      <c r="N20" s="38"/>
      <c r="O20" s="39" t="s">
        <v>0</v>
      </c>
      <c r="P20" s="40"/>
      <c r="Q20" s="38"/>
      <c r="R20" s="39" t="s">
        <v>0</v>
      </c>
      <c r="S20" s="40"/>
      <c r="T20" s="41">
        <f t="shared" si="0"/>
        <v>0</v>
      </c>
      <c r="U20" s="39" t="s">
        <v>0</v>
      </c>
      <c r="V20" s="40">
        <f t="shared" si="1"/>
        <v>0</v>
      </c>
    </row>
    <row r="21" spans="1:22" x14ac:dyDescent="0.3">
      <c r="A21" s="56" t="s">
        <v>38</v>
      </c>
      <c r="B21" s="53"/>
      <c r="C21" s="43">
        <v>0.5625</v>
      </c>
      <c r="D21" s="23"/>
      <c r="E21" s="258"/>
      <c r="F21" s="202"/>
      <c r="G21" s="203"/>
      <c r="H21" s="28"/>
      <c r="I21" s="29" t="s">
        <v>0</v>
      </c>
      <c r="J21" s="30"/>
      <c r="K21" s="28"/>
      <c r="L21" s="29" t="s">
        <v>0</v>
      </c>
      <c r="M21" s="30"/>
      <c r="N21" s="28"/>
      <c r="O21" s="29" t="s">
        <v>0</v>
      </c>
      <c r="P21" s="30"/>
      <c r="Q21" s="28"/>
      <c r="R21" s="29" t="s">
        <v>0</v>
      </c>
      <c r="S21" s="30"/>
      <c r="T21" s="31">
        <f t="shared" si="0"/>
        <v>0</v>
      </c>
      <c r="U21" s="29" t="s">
        <v>0</v>
      </c>
      <c r="V21" s="30">
        <f t="shared" si="1"/>
        <v>0</v>
      </c>
    </row>
    <row r="22" spans="1:22" x14ac:dyDescent="0.3">
      <c r="A22" s="57" t="s">
        <v>39</v>
      </c>
      <c r="B22" s="54"/>
      <c r="C22" s="45">
        <v>0.5625</v>
      </c>
      <c r="D22" s="32"/>
      <c r="E22" s="204"/>
      <c r="F22" s="199"/>
      <c r="G22" s="200"/>
      <c r="H22" s="34"/>
      <c r="I22" s="35" t="s">
        <v>0</v>
      </c>
      <c r="J22" s="36"/>
      <c r="K22" s="34"/>
      <c r="L22" s="35" t="s">
        <v>0</v>
      </c>
      <c r="M22" s="36"/>
      <c r="N22" s="34"/>
      <c r="O22" s="35" t="s">
        <v>0</v>
      </c>
      <c r="P22" s="36"/>
      <c r="Q22" s="34"/>
      <c r="R22" s="35" t="s">
        <v>0</v>
      </c>
      <c r="S22" s="36"/>
      <c r="T22" s="37">
        <f t="shared" si="0"/>
        <v>0</v>
      </c>
      <c r="U22" s="35" t="s">
        <v>0</v>
      </c>
      <c r="V22" s="36">
        <f t="shared" si="1"/>
        <v>0</v>
      </c>
    </row>
    <row r="23" spans="1:22" x14ac:dyDescent="0.3">
      <c r="A23" s="57" t="s">
        <v>40</v>
      </c>
      <c r="B23" s="54"/>
      <c r="C23" s="45">
        <v>0.5625</v>
      </c>
      <c r="D23" s="32"/>
      <c r="E23" s="204"/>
      <c r="F23" s="199"/>
      <c r="G23" s="200"/>
      <c r="H23" s="34"/>
      <c r="I23" s="35" t="s">
        <v>0</v>
      </c>
      <c r="J23" s="36"/>
      <c r="K23" s="34"/>
      <c r="L23" s="35" t="s">
        <v>0</v>
      </c>
      <c r="M23" s="36"/>
      <c r="N23" s="34"/>
      <c r="O23" s="35" t="s">
        <v>0</v>
      </c>
      <c r="P23" s="36"/>
      <c r="Q23" s="34"/>
      <c r="R23" s="35" t="s">
        <v>0</v>
      </c>
      <c r="S23" s="36"/>
      <c r="T23" s="37">
        <f t="shared" si="0"/>
        <v>0</v>
      </c>
      <c r="U23" s="35" t="s">
        <v>0</v>
      </c>
      <c r="V23" s="36">
        <f t="shared" si="1"/>
        <v>0</v>
      </c>
    </row>
    <row r="24" spans="1:22" ht="15" thickBot="1" x14ac:dyDescent="0.35">
      <c r="A24" s="242" t="s">
        <v>41</v>
      </c>
      <c r="B24" s="243"/>
      <c r="C24" s="244">
        <v>0.5625</v>
      </c>
      <c r="D24" s="245"/>
      <c r="E24" s="259"/>
      <c r="F24" s="260"/>
      <c r="G24" s="261"/>
      <c r="H24" s="219"/>
      <c r="I24" s="220" t="s">
        <v>0</v>
      </c>
      <c r="J24" s="221"/>
      <c r="K24" s="219"/>
      <c r="L24" s="220" t="s">
        <v>0</v>
      </c>
      <c r="M24" s="221"/>
      <c r="N24" s="219"/>
      <c r="O24" s="220" t="s">
        <v>0</v>
      </c>
      <c r="P24" s="221"/>
      <c r="Q24" s="219"/>
      <c r="R24" s="220" t="s">
        <v>0</v>
      </c>
      <c r="S24" s="221"/>
      <c r="T24" s="222">
        <f t="shared" si="0"/>
        <v>0</v>
      </c>
      <c r="U24" s="220" t="s">
        <v>0</v>
      </c>
      <c r="V24" s="221">
        <f t="shared" si="1"/>
        <v>0</v>
      </c>
    </row>
    <row r="25" spans="1:22" x14ac:dyDescent="0.3">
      <c r="A25" s="56" t="s">
        <v>42</v>
      </c>
      <c r="B25" s="53"/>
      <c r="C25" s="43">
        <v>0.59375</v>
      </c>
      <c r="D25" s="18"/>
      <c r="E25" s="252"/>
      <c r="F25" s="210"/>
      <c r="G25" s="253"/>
      <c r="H25" s="28"/>
      <c r="I25" s="29" t="s">
        <v>0</v>
      </c>
      <c r="J25" s="30"/>
      <c r="K25" s="28"/>
      <c r="L25" s="29" t="s">
        <v>0</v>
      </c>
      <c r="M25" s="30"/>
      <c r="N25" s="28"/>
      <c r="O25" s="29" t="s">
        <v>0</v>
      </c>
      <c r="P25" s="30"/>
      <c r="Q25" s="28"/>
      <c r="R25" s="29" t="s">
        <v>0</v>
      </c>
      <c r="S25" s="30"/>
      <c r="T25" s="31">
        <f t="shared" si="0"/>
        <v>0</v>
      </c>
      <c r="U25" s="29" t="s">
        <v>0</v>
      </c>
      <c r="V25" s="30">
        <f t="shared" si="1"/>
        <v>0</v>
      </c>
    </row>
    <row r="26" spans="1:22" x14ac:dyDescent="0.3">
      <c r="A26" s="57" t="s">
        <v>43</v>
      </c>
      <c r="B26" s="54"/>
      <c r="C26" s="45">
        <v>0.59375</v>
      </c>
      <c r="D26" s="17"/>
      <c r="E26" s="205"/>
      <c r="F26" s="206"/>
      <c r="G26" s="52"/>
      <c r="H26" s="34"/>
      <c r="I26" s="35" t="s">
        <v>0</v>
      </c>
      <c r="J26" s="36"/>
      <c r="K26" s="34"/>
      <c r="L26" s="35" t="s">
        <v>0</v>
      </c>
      <c r="M26" s="36"/>
      <c r="N26" s="34"/>
      <c r="O26" s="35" t="s">
        <v>0</v>
      </c>
      <c r="P26" s="36"/>
      <c r="Q26" s="34"/>
      <c r="R26" s="35" t="s">
        <v>0</v>
      </c>
      <c r="S26" s="36"/>
      <c r="T26" s="37">
        <f t="shared" si="0"/>
        <v>0</v>
      </c>
      <c r="U26" s="35" t="s">
        <v>0</v>
      </c>
      <c r="V26" s="36">
        <f t="shared" si="1"/>
        <v>0</v>
      </c>
    </row>
    <row r="27" spans="1:22" x14ac:dyDescent="0.3">
      <c r="A27" s="227" t="s">
        <v>44</v>
      </c>
      <c r="B27" s="61"/>
      <c r="C27" s="49">
        <v>0.59375</v>
      </c>
      <c r="D27" s="238"/>
      <c r="E27" s="239"/>
      <c r="F27" s="239"/>
      <c r="G27" s="269"/>
      <c r="H27" s="25"/>
      <c r="I27" s="26" t="s">
        <v>0</v>
      </c>
      <c r="J27" s="27"/>
      <c r="K27" s="25"/>
      <c r="L27" s="26" t="s">
        <v>0</v>
      </c>
      <c r="M27" s="27"/>
      <c r="N27" s="25"/>
      <c r="O27" s="26" t="s">
        <v>0</v>
      </c>
      <c r="P27" s="27"/>
      <c r="Q27" s="25"/>
      <c r="R27" s="26" t="s">
        <v>0</v>
      </c>
      <c r="S27" s="27"/>
      <c r="T27" s="47">
        <f t="shared" si="0"/>
        <v>0</v>
      </c>
      <c r="U27" s="26" t="s">
        <v>0</v>
      </c>
      <c r="V27" s="27">
        <f t="shared" si="1"/>
        <v>0</v>
      </c>
    </row>
    <row r="28" spans="1:22" ht="15" thickBot="1" x14ac:dyDescent="0.35">
      <c r="A28" s="58" t="s">
        <v>45</v>
      </c>
      <c r="B28" s="60"/>
      <c r="C28" s="48">
        <v>0.59375</v>
      </c>
      <c r="D28" s="254"/>
      <c r="E28" s="255"/>
      <c r="F28" s="255"/>
      <c r="G28" s="270"/>
      <c r="H28" s="38"/>
      <c r="I28" s="39" t="s">
        <v>0</v>
      </c>
      <c r="J28" s="40"/>
      <c r="K28" s="38"/>
      <c r="L28" s="39" t="s">
        <v>0</v>
      </c>
      <c r="M28" s="40"/>
      <c r="N28" s="38"/>
      <c r="O28" s="39" t="s">
        <v>0</v>
      </c>
      <c r="P28" s="40"/>
      <c r="Q28" s="38"/>
      <c r="R28" s="39" t="s">
        <v>0</v>
      </c>
      <c r="S28" s="40"/>
      <c r="T28" s="41">
        <f t="shared" si="0"/>
        <v>0</v>
      </c>
      <c r="U28" s="39" t="s">
        <v>0</v>
      </c>
      <c r="V28" s="40">
        <f t="shared" si="1"/>
        <v>0</v>
      </c>
    </row>
    <row r="29" spans="1:22" x14ac:dyDescent="0.3">
      <c r="A29" s="56" t="s">
        <v>46</v>
      </c>
      <c r="B29" s="53"/>
      <c r="C29" s="43">
        <v>0.625</v>
      </c>
      <c r="D29" s="18"/>
      <c r="E29" s="252"/>
      <c r="F29" s="210"/>
      <c r="G29" s="253"/>
      <c r="H29" s="28"/>
      <c r="I29" s="29" t="s">
        <v>0</v>
      </c>
      <c r="J29" s="30"/>
      <c r="K29" s="28"/>
      <c r="L29" s="29" t="s">
        <v>0</v>
      </c>
      <c r="M29" s="30"/>
      <c r="N29" s="28"/>
      <c r="O29" s="29" t="s">
        <v>0</v>
      </c>
      <c r="P29" s="30"/>
      <c r="Q29" s="28"/>
      <c r="R29" s="29" t="s">
        <v>0</v>
      </c>
      <c r="S29" s="30"/>
      <c r="T29" s="31">
        <f t="shared" si="0"/>
        <v>0</v>
      </c>
      <c r="U29" s="29" t="s">
        <v>0</v>
      </c>
      <c r="V29" s="30">
        <f t="shared" si="1"/>
        <v>0</v>
      </c>
    </row>
    <row r="30" spans="1:22" x14ac:dyDescent="0.3">
      <c r="A30" s="227" t="s">
        <v>47</v>
      </c>
      <c r="B30" s="61"/>
      <c r="C30" s="49">
        <v>0.625</v>
      </c>
      <c r="D30" s="50"/>
      <c r="E30" s="264"/>
      <c r="F30" s="212"/>
      <c r="G30" s="265"/>
      <c r="H30" s="25"/>
      <c r="I30" s="26" t="s">
        <v>0</v>
      </c>
      <c r="J30" s="27"/>
      <c r="K30" s="25"/>
      <c r="L30" s="26" t="s">
        <v>0</v>
      </c>
      <c r="M30" s="27"/>
      <c r="N30" s="25"/>
      <c r="O30" s="26" t="s">
        <v>0</v>
      </c>
      <c r="P30" s="27"/>
      <c r="Q30" s="25"/>
      <c r="R30" s="26" t="s">
        <v>0</v>
      </c>
      <c r="S30" s="27"/>
      <c r="T30" s="47">
        <f t="shared" si="0"/>
        <v>0</v>
      </c>
      <c r="U30" s="26" t="s">
        <v>0</v>
      </c>
      <c r="V30" s="27">
        <f t="shared" si="1"/>
        <v>0</v>
      </c>
    </row>
    <row r="31" spans="1:22" x14ac:dyDescent="0.3">
      <c r="A31" s="227" t="s">
        <v>48</v>
      </c>
      <c r="B31" s="61"/>
      <c r="C31" s="49">
        <v>0.625</v>
      </c>
      <c r="D31" s="238"/>
      <c r="E31" s="262"/>
      <c r="F31" s="233"/>
      <c r="G31" s="263"/>
      <c r="H31" s="25"/>
      <c r="I31" s="26" t="s">
        <v>0</v>
      </c>
      <c r="J31" s="27"/>
      <c r="K31" s="25"/>
      <c r="L31" s="26" t="s">
        <v>0</v>
      </c>
      <c r="M31" s="27"/>
      <c r="N31" s="25"/>
      <c r="O31" s="26" t="s">
        <v>0</v>
      </c>
      <c r="P31" s="27"/>
      <c r="Q31" s="25"/>
      <c r="R31" s="26" t="s">
        <v>0</v>
      </c>
      <c r="S31" s="27"/>
      <c r="T31" s="47">
        <f t="shared" si="0"/>
        <v>0</v>
      </c>
      <c r="U31" s="26" t="s">
        <v>0</v>
      </c>
      <c r="V31" s="27">
        <f t="shared" si="1"/>
        <v>0</v>
      </c>
    </row>
    <row r="32" spans="1:22" ht="15" thickBot="1" x14ac:dyDescent="0.35">
      <c r="A32" s="58" t="s">
        <v>49</v>
      </c>
      <c r="B32" s="60"/>
      <c r="C32" s="48">
        <v>0.625</v>
      </c>
      <c r="D32" s="254"/>
      <c r="E32" s="266"/>
      <c r="F32" s="236"/>
      <c r="G32" s="267"/>
      <c r="H32" s="38"/>
      <c r="I32" s="39" t="s">
        <v>0</v>
      </c>
      <c r="J32" s="40"/>
      <c r="K32" s="38"/>
      <c r="L32" s="39" t="s">
        <v>0</v>
      </c>
      <c r="M32" s="40"/>
      <c r="N32" s="38"/>
      <c r="O32" s="39" t="s">
        <v>0</v>
      </c>
      <c r="P32" s="40"/>
      <c r="Q32" s="38"/>
      <c r="R32" s="39" t="s">
        <v>0</v>
      </c>
      <c r="S32" s="40"/>
      <c r="T32" s="41">
        <f t="shared" si="0"/>
        <v>0</v>
      </c>
      <c r="U32" s="39" t="s">
        <v>0</v>
      </c>
      <c r="V32" s="40">
        <f t="shared" si="1"/>
        <v>0</v>
      </c>
    </row>
    <row r="33" spans="1:22" x14ac:dyDescent="0.3">
      <c r="A33" s="56" t="s">
        <v>50</v>
      </c>
      <c r="B33" s="53"/>
      <c r="C33" s="43">
        <v>0.65625</v>
      </c>
      <c r="D33" s="18"/>
      <c r="E33" s="252"/>
      <c r="F33" s="210"/>
      <c r="G33" s="253"/>
      <c r="H33" s="28"/>
      <c r="I33" s="29" t="s">
        <v>0</v>
      </c>
      <c r="J33" s="30"/>
      <c r="K33" s="28"/>
      <c r="L33" s="29" t="s">
        <v>0</v>
      </c>
      <c r="M33" s="30"/>
      <c r="N33" s="28"/>
      <c r="O33" s="29" t="s">
        <v>0</v>
      </c>
      <c r="P33" s="30"/>
      <c r="Q33" s="28"/>
      <c r="R33" s="29" t="s">
        <v>0</v>
      </c>
      <c r="S33" s="30"/>
      <c r="T33" s="31">
        <f t="shared" si="0"/>
        <v>0</v>
      </c>
      <c r="U33" s="29" t="s">
        <v>0</v>
      </c>
      <c r="V33" s="30">
        <f t="shared" si="1"/>
        <v>0</v>
      </c>
    </row>
    <row r="34" spans="1:22" ht="15" thickBot="1" x14ac:dyDescent="0.35">
      <c r="A34" s="58" t="s">
        <v>51</v>
      </c>
      <c r="B34" s="60"/>
      <c r="C34" s="48">
        <v>0.65625</v>
      </c>
      <c r="D34" s="19"/>
      <c r="E34" s="250"/>
      <c r="F34" s="211"/>
      <c r="G34" s="251"/>
      <c r="H34" s="38"/>
      <c r="I34" s="39" t="s">
        <v>0</v>
      </c>
      <c r="J34" s="40"/>
      <c r="K34" s="38"/>
      <c r="L34" s="39" t="s">
        <v>0</v>
      </c>
      <c r="M34" s="40"/>
      <c r="N34" s="38"/>
      <c r="O34" s="39" t="s">
        <v>0</v>
      </c>
      <c r="P34" s="40"/>
      <c r="Q34" s="38"/>
      <c r="R34" s="39" t="s">
        <v>0</v>
      </c>
      <c r="S34" s="40"/>
      <c r="T34" s="41">
        <f t="shared" si="0"/>
        <v>0</v>
      </c>
      <c r="U34" s="39" t="s">
        <v>0</v>
      </c>
      <c r="V34" s="40">
        <f t="shared" si="1"/>
        <v>0</v>
      </c>
    </row>
    <row r="35" spans="1:22" x14ac:dyDescent="0.3">
      <c r="A35" s="227" t="s">
        <v>52</v>
      </c>
      <c r="B35" s="61"/>
      <c r="C35" s="49">
        <v>0.6875</v>
      </c>
      <c r="D35" s="238"/>
      <c r="E35" s="262"/>
      <c r="F35" s="231"/>
      <c r="G35" s="268"/>
      <c r="H35" s="25"/>
      <c r="I35" s="26" t="s">
        <v>0</v>
      </c>
      <c r="J35" s="27"/>
      <c r="K35" s="25"/>
      <c r="L35" s="26" t="s">
        <v>0</v>
      </c>
      <c r="M35" s="27"/>
      <c r="N35" s="25"/>
      <c r="O35" s="26" t="s">
        <v>0</v>
      </c>
      <c r="P35" s="27"/>
      <c r="Q35" s="25"/>
      <c r="R35" s="26" t="s">
        <v>0</v>
      </c>
      <c r="S35" s="27"/>
      <c r="T35" s="47">
        <f t="shared" si="0"/>
        <v>0</v>
      </c>
      <c r="U35" s="26" t="s">
        <v>0</v>
      </c>
      <c r="V35" s="27">
        <f t="shared" si="1"/>
        <v>0</v>
      </c>
    </row>
    <row r="36" spans="1:22" ht="15" thickBot="1" x14ac:dyDescent="0.35">
      <c r="A36" s="213" t="s">
        <v>53</v>
      </c>
      <c r="B36" s="214"/>
      <c r="C36" s="249">
        <v>0.6875</v>
      </c>
      <c r="D36" s="271"/>
      <c r="E36" s="272"/>
      <c r="F36" s="215"/>
      <c r="G36" s="273"/>
      <c r="H36" s="216"/>
      <c r="I36" s="217" t="s">
        <v>0</v>
      </c>
      <c r="J36" s="218"/>
      <c r="K36" s="216"/>
      <c r="L36" s="217" t="s">
        <v>0</v>
      </c>
      <c r="M36" s="218"/>
      <c r="N36" s="216"/>
      <c r="O36" s="217" t="s">
        <v>0</v>
      </c>
      <c r="P36" s="218"/>
      <c r="Q36" s="216"/>
      <c r="R36" s="217" t="s">
        <v>0</v>
      </c>
      <c r="S36" s="218"/>
      <c r="T36" s="274">
        <f t="shared" si="0"/>
        <v>0</v>
      </c>
      <c r="U36" s="217" t="s">
        <v>0</v>
      </c>
      <c r="V36" s="218">
        <f t="shared" si="1"/>
        <v>0</v>
      </c>
    </row>
    <row r="37" spans="1:22" x14ac:dyDescent="0.3">
      <c r="A37" s="56" t="s">
        <v>54</v>
      </c>
      <c r="B37" s="53"/>
      <c r="C37" s="43">
        <v>0.71875</v>
      </c>
      <c r="D37" s="18"/>
      <c r="E37" s="252"/>
      <c r="F37" s="210"/>
      <c r="G37" s="253"/>
      <c r="H37" s="28"/>
      <c r="I37" s="29" t="s">
        <v>0</v>
      </c>
      <c r="J37" s="30"/>
      <c r="K37" s="28"/>
      <c r="L37" s="29" t="s">
        <v>0</v>
      </c>
      <c r="M37" s="30"/>
      <c r="N37" s="28"/>
      <c r="O37" s="29" t="s">
        <v>0</v>
      </c>
      <c r="P37" s="30"/>
      <c r="Q37" s="28"/>
      <c r="R37" s="29" t="s">
        <v>0</v>
      </c>
      <c r="S37" s="30"/>
      <c r="T37" s="31">
        <f t="shared" si="0"/>
        <v>0</v>
      </c>
      <c r="U37" s="29" t="s">
        <v>0</v>
      </c>
      <c r="V37" s="30">
        <f t="shared" si="1"/>
        <v>0</v>
      </c>
    </row>
    <row r="38" spans="1:22" ht="15" thickBot="1" x14ac:dyDescent="0.35">
      <c r="A38" s="58" t="s">
        <v>55</v>
      </c>
      <c r="B38" s="60"/>
      <c r="C38" s="48">
        <v>0.71875</v>
      </c>
      <c r="D38" s="19"/>
      <c r="E38" s="250"/>
      <c r="F38" s="211"/>
      <c r="G38" s="251"/>
      <c r="H38" s="38"/>
      <c r="I38" s="39" t="s">
        <v>0</v>
      </c>
      <c r="J38" s="40"/>
      <c r="K38" s="38"/>
      <c r="L38" s="39" t="s">
        <v>0</v>
      </c>
      <c r="M38" s="40"/>
      <c r="N38" s="38"/>
      <c r="O38" s="39" t="s">
        <v>0</v>
      </c>
      <c r="P38" s="40"/>
      <c r="Q38" s="38"/>
      <c r="R38" s="39" t="s">
        <v>0</v>
      </c>
      <c r="S38" s="40"/>
      <c r="T38" s="41">
        <f t="shared" si="0"/>
        <v>0</v>
      </c>
      <c r="U38" s="39" t="s">
        <v>0</v>
      </c>
      <c r="V38" s="40">
        <f t="shared" si="1"/>
        <v>0</v>
      </c>
    </row>
  </sheetData>
  <mergeCells count="5">
    <mergeCell ref="H2:J2"/>
    <mergeCell ref="K2:M2"/>
    <mergeCell ref="N2:P2"/>
    <mergeCell ref="Q2:S2"/>
    <mergeCell ref="T2:V2"/>
  </mergeCells>
  <phoneticPr fontId="3" type="noConversion"/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seznam družstev</vt:lpstr>
      <vt:lpstr>st žaci-kurty-4+3+3+3</vt:lpstr>
      <vt:lpstr>Pořadí utkání-sobota</vt:lpstr>
      <vt:lpstr>'st žaci-kurty-4+3+3+3'!Oblast_tisku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</dc:creator>
  <cp:lastModifiedBy>Šárka</cp:lastModifiedBy>
  <cp:lastPrinted>2022-06-18T07:12:18Z</cp:lastPrinted>
  <dcterms:created xsi:type="dcterms:W3CDTF">2017-06-19T13:40:21Z</dcterms:created>
  <dcterms:modified xsi:type="dcterms:W3CDTF">2022-06-18T17:07:37Z</dcterms:modified>
</cp:coreProperties>
</file>