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90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VOLEJBAL\2017_2018\Barevný mini\2018_3_11_Raškovice\"/>
    </mc:Choice>
  </mc:AlternateContent>
  <bookViews>
    <workbookView xWindow="0" yWindow="0" windowWidth="19200" windowHeight="6456" activeTab="1"/>
  </bookViews>
  <sheets>
    <sheet name="INFO" sheetId="6" r:id="rId1"/>
    <sheet name="List1" sheetId="21" r:id="rId2"/>
    <sheet name="herní systém" sheetId="7" r:id="rId3"/>
    <sheet name="hromadná soupiska" sheetId="8" r:id="rId4"/>
    <sheet name=" žlutá" sheetId="1" r:id="rId5"/>
    <sheet name="oranžová" sheetId="18" r:id="rId6"/>
    <sheet name="oranžovočervená" sheetId="19" r:id="rId7"/>
    <sheet name="červená" sheetId="9" r:id="rId8"/>
    <sheet name="ZELENÁ" sheetId="20" r:id="rId9"/>
  </sheets>
  <calcPr calcId="162913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7" i="20" l="1"/>
  <c r="N9" i="20"/>
  <c r="K9" i="20"/>
  <c r="J9" i="20"/>
  <c r="H9" i="20"/>
  <c r="N5" i="20"/>
  <c r="K5" i="20"/>
  <c r="J5" i="20"/>
  <c r="H5" i="20"/>
  <c r="N17" i="9"/>
  <c r="N9" i="9"/>
  <c r="K9" i="9"/>
  <c r="J9" i="9"/>
  <c r="H9" i="9"/>
  <c r="N5" i="9"/>
  <c r="K5" i="9"/>
  <c r="J5" i="9"/>
  <c r="H5" i="9"/>
  <c r="V7" i="1"/>
  <c r="V6" i="1"/>
  <c r="V5" i="1"/>
  <c r="V4" i="1"/>
  <c r="V3" i="1"/>
  <c r="T7" i="1"/>
  <c r="T6" i="1"/>
  <c r="T5" i="1"/>
  <c r="T4" i="1"/>
  <c r="T3" i="1"/>
  <c r="R7" i="1"/>
  <c r="R6" i="1"/>
  <c r="R5" i="1"/>
  <c r="R4" i="1"/>
  <c r="R3" i="1"/>
  <c r="E18" i="6"/>
  <c r="Q3" i="1" l="1"/>
  <c r="O3" i="1"/>
  <c r="L4" i="1"/>
  <c r="N4" i="1"/>
  <c r="K4" i="1"/>
  <c r="I4" i="1"/>
  <c r="N3" i="1"/>
  <c r="L3" i="1"/>
  <c r="Q6" i="1"/>
  <c r="O6" i="1"/>
  <c r="I3" i="1"/>
  <c r="K3" i="1"/>
  <c r="H3" i="1"/>
  <c r="F3" i="1"/>
  <c r="Q5" i="1"/>
  <c r="O5" i="1"/>
  <c r="N5" i="1"/>
  <c r="L5" i="1"/>
  <c r="Q4" i="1"/>
  <c r="O4" i="1"/>
  <c r="D18" i="6" l="1"/>
  <c r="M20" i="20"/>
  <c r="K20" i="20"/>
  <c r="J20" i="20"/>
  <c r="H20" i="20"/>
  <c r="G20" i="20"/>
  <c r="E20" i="20"/>
  <c r="D20" i="20"/>
  <c r="B20" i="20"/>
  <c r="M19" i="20"/>
  <c r="M21" i="20" s="1"/>
  <c r="K19" i="20"/>
  <c r="K21" i="20" s="1"/>
  <c r="J19" i="20"/>
  <c r="H19" i="20"/>
  <c r="H21" i="20" s="1"/>
  <c r="G19" i="20"/>
  <c r="G21" i="20" s="1"/>
  <c r="E19" i="20"/>
  <c r="E21" i="20" s="1"/>
  <c r="D19" i="20"/>
  <c r="D21" i="20" s="1"/>
  <c r="B19" i="20"/>
  <c r="B21" i="20" s="1"/>
  <c r="M18" i="20"/>
  <c r="K18" i="20"/>
  <c r="J18" i="20"/>
  <c r="H18" i="20"/>
  <c r="G18" i="20"/>
  <c r="E18" i="20"/>
  <c r="D18" i="20"/>
  <c r="B18" i="20"/>
  <c r="P17" i="20"/>
  <c r="J16" i="20"/>
  <c r="H16" i="20"/>
  <c r="G16" i="20"/>
  <c r="E16" i="20"/>
  <c r="D16" i="20"/>
  <c r="B16" i="20"/>
  <c r="J15" i="20"/>
  <c r="H15" i="20"/>
  <c r="G15" i="20"/>
  <c r="E15" i="20"/>
  <c r="D15" i="20"/>
  <c r="B15" i="20"/>
  <c r="J14" i="20"/>
  <c r="H14" i="20"/>
  <c r="G14" i="20"/>
  <c r="E14" i="20"/>
  <c r="D14" i="20"/>
  <c r="B14" i="20"/>
  <c r="P13" i="20"/>
  <c r="N13" i="20"/>
  <c r="M13" i="20"/>
  <c r="K13" i="20"/>
  <c r="G12" i="20"/>
  <c r="E12" i="20"/>
  <c r="D12" i="20"/>
  <c r="B12" i="20"/>
  <c r="G11" i="20"/>
  <c r="G13" i="20" s="1"/>
  <c r="E11" i="20"/>
  <c r="E13" i="20" s="1"/>
  <c r="D11" i="20"/>
  <c r="D13" i="20" s="1"/>
  <c r="B11" i="20"/>
  <c r="B13" i="20" s="1"/>
  <c r="G10" i="20"/>
  <c r="E10" i="20"/>
  <c r="D10" i="20"/>
  <c r="S10" i="20" s="1"/>
  <c r="B10" i="20"/>
  <c r="P9" i="20"/>
  <c r="M9" i="20"/>
  <c r="D8" i="20"/>
  <c r="B8" i="20"/>
  <c r="D7" i="20"/>
  <c r="B7" i="20"/>
  <c r="D6" i="20"/>
  <c r="S6" i="20" s="1"/>
  <c r="B6" i="20"/>
  <c r="Q6" i="20" s="1"/>
  <c r="T6" i="20" s="1"/>
  <c r="P5" i="20"/>
  <c r="M5" i="20"/>
  <c r="G5" i="20"/>
  <c r="E5" i="20"/>
  <c r="S2" i="20"/>
  <c r="Q2" i="20"/>
  <c r="T2" i="20" s="1"/>
  <c r="N1" i="20"/>
  <c r="K1" i="20"/>
  <c r="H1" i="20"/>
  <c r="E1" i="20"/>
  <c r="B1" i="20"/>
  <c r="M20" i="9"/>
  <c r="K20" i="9"/>
  <c r="J20" i="9"/>
  <c r="H20" i="9"/>
  <c r="G20" i="9"/>
  <c r="E20" i="9"/>
  <c r="D20" i="9"/>
  <c r="B20" i="9"/>
  <c r="M19" i="9"/>
  <c r="M21" i="9" s="1"/>
  <c r="K19" i="9"/>
  <c r="K21" i="9" s="1"/>
  <c r="J19" i="9"/>
  <c r="J21" i="9" s="1"/>
  <c r="H19" i="9"/>
  <c r="H21" i="9" s="1"/>
  <c r="G19" i="9"/>
  <c r="G21" i="9" s="1"/>
  <c r="E19" i="9"/>
  <c r="D19" i="9"/>
  <c r="D21" i="9" s="1"/>
  <c r="B19" i="9"/>
  <c r="B21" i="9" s="1"/>
  <c r="M18" i="9"/>
  <c r="K18" i="9"/>
  <c r="J18" i="9"/>
  <c r="H18" i="9"/>
  <c r="G18" i="9"/>
  <c r="E18" i="9"/>
  <c r="D18" i="9"/>
  <c r="B18" i="9"/>
  <c r="P17" i="9"/>
  <c r="J16" i="9"/>
  <c r="H16" i="9"/>
  <c r="G16" i="9"/>
  <c r="E16" i="9"/>
  <c r="D16" i="9"/>
  <c r="B16" i="9"/>
  <c r="J15" i="9"/>
  <c r="H15" i="9"/>
  <c r="G15" i="9"/>
  <c r="E15" i="9"/>
  <c r="D15" i="9"/>
  <c r="B15" i="9"/>
  <c r="J14" i="9"/>
  <c r="H14" i="9"/>
  <c r="G14" i="9"/>
  <c r="E14" i="9"/>
  <c r="D14" i="9"/>
  <c r="B14" i="9"/>
  <c r="P13" i="9"/>
  <c r="N13" i="9"/>
  <c r="M13" i="9"/>
  <c r="K13" i="9"/>
  <c r="G12" i="9"/>
  <c r="E12" i="9"/>
  <c r="D12" i="9"/>
  <c r="B12" i="9"/>
  <c r="G11" i="9"/>
  <c r="G13" i="9" s="1"/>
  <c r="E11" i="9"/>
  <c r="E13" i="9" s="1"/>
  <c r="D11" i="9"/>
  <c r="B11" i="9"/>
  <c r="B13" i="9" s="1"/>
  <c r="G10" i="9"/>
  <c r="E10" i="9"/>
  <c r="D10" i="9"/>
  <c r="B10" i="9"/>
  <c r="P9" i="9"/>
  <c r="M9" i="9"/>
  <c r="D8" i="9"/>
  <c r="B8" i="9"/>
  <c r="D7" i="9"/>
  <c r="B7" i="9"/>
  <c r="D6" i="9"/>
  <c r="S6" i="9" s="1"/>
  <c r="B6" i="9"/>
  <c r="Q6" i="9" s="1"/>
  <c r="T6" i="9" s="1"/>
  <c r="P5" i="9"/>
  <c r="M5" i="9"/>
  <c r="G5" i="9"/>
  <c r="E5" i="9"/>
  <c r="S2" i="9"/>
  <c r="Q2" i="9"/>
  <c r="T2" i="9" s="1"/>
  <c r="N1" i="9"/>
  <c r="K1" i="9"/>
  <c r="H1" i="9"/>
  <c r="E1" i="9"/>
  <c r="B1" i="9"/>
  <c r="J21" i="20" l="1"/>
  <c r="G17" i="20"/>
  <c r="D9" i="20"/>
  <c r="E17" i="9"/>
  <c r="B9" i="9"/>
  <c r="U6" i="9" s="1"/>
  <c r="E17" i="20"/>
  <c r="B17" i="20"/>
  <c r="D17" i="20"/>
  <c r="D13" i="9"/>
  <c r="W10" i="9" s="1"/>
  <c r="E21" i="9"/>
  <c r="U18" i="9" s="1"/>
  <c r="S18" i="20"/>
  <c r="Q18" i="20"/>
  <c r="T18" i="20" s="1"/>
  <c r="Q14" i="20"/>
  <c r="T14" i="20" s="1"/>
  <c r="S14" i="20"/>
  <c r="Q10" i="20"/>
  <c r="T10" i="20" s="1"/>
  <c r="H17" i="20"/>
  <c r="J17" i="20"/>
  <c r="B9" i="20"/>
  <c r="U6" i="20" s="1"/>
  <c r="W2" i="20"/>
  <c r="W6" i="20"/>
  <c r="U2" i="20"/>
  <c r="W18" i="20"/>
  <c r="U18" i="20"/>
  <c r="U10" i="20"/>
  <c r="W10" i="20"/>
  <c r="Q18" i="9"/>
  <c r="T18" i="9" s="1"/>
  <c r="H17" i="9"/>
  <c r="J17" i="9"/>
  <c r="S18" i="9"/>
  <c r="W18" i="9"/>
  <c r="G17" i="9"/>
  <c r="S14" i="9"/>
  <c r="U10" i="9"/>
  <c r="Q10" i="9"/>
  <c r="T10" i="9" s="1"/>
  <c r="S10" i="9"/>
  <c r="B17" i="9"/>
  <c r="Q14" i="9"/>
  <c r="T14" i="9" s="1"/>
  <c r="D17" i="9"/>
  <c r="W2" i="9"/>
  <c r="U2" i="9"/>
  <c r="D9" i="9"/>
  <c r="W6" i="9" s="1"/>
  <c r="W14" i="20" l="1"/>
  <c r="U14" i="20"/>
  <c r="W14" i="9"/>
  <c r="X6" i="20"/>
  <c r="X2" i="20"/>
  <c r="U14" i="9"/>
  <c r="X18" i="20"/>
  <c r="X10" i="20"/>
  <c r="X18" i="9"/>
  <c r="X10" i="9"/>
  <c r="X6" i="9"/>
  <c r="X2" i="9"/>
  <c r="X14" i="20" l="1"/>
  <c r="X14" i="9"/>
  <c r="T9" i="19"/>
  <c r="R9" i="19"/>
  <c r="Q9" i="19"/>
  <c r="O9" i="19"/>
  <c r="N9" i="19"/>
  <c r="L9" i="19"/>
  <c r="K9" i="19"/>
  <c r="I9" i="19"/>
  <c r="H9" i="19"/>
  <c r="F9" i="19"/>
  <c r="E9" i="19"/>
  <c r="C9" i="19"/>
  <c r="Q8" i="19"/>
  <c r="O8" i="19"/>
  <c r="N8" i="19"/>
  <c r="L8" i="19"/>
  <c r="K8" i="19"/>
  <c r="I8" i="19"/>
  <c r="H8" i="19"/>
  <c r="F8" i="19"/>
  <c r="E8" i="19"/>
  <c r="C8" i="19"/>
  <c r="N7" i="19"/>
  <c r="L7" i="19"/>
  <c r="K7" i="19"/>
  <c r="I7" i="19"/>
  <c r="H7" i="19"/>
  <c r="F7" i="19"/>
  <c r="E7" i="19"/>
  <c r="C7" i="19"/>
  <c r="K6" i="19"/>
  <c r="I6" i="19"/>
  <c r="H6" i="19"/>
  <c r="F6" i="19"/>
  <c r="E6" i="19"/>
  <c r="C6" i="19"/>
  <c r="H5" i="19"/>
  <c r="AB5" i="19" s="1"/>
  <c r="F5" i="19"/>
  <c r="Z5" i="19" s="1"/>
  <c r="E5" i="19"/>
  <c r="C5" i="19"/>
  <c r="X5" i="19" s="1"/>
  <c r="E4" i="19"/>
  <c r="AB4" i="19" s="1"/>
  <c r="C4" i="19"/>
  <c r="Z4" i="19" s="1"/>
  <c r="AB3" i="19"/>
  <c r="Z3" i="19"/>
  <c r="X3" i="19"/>
  <c r="U2" i="19"/>
  <c r="R2" i="19"/>
  <c r="O2" i="19"/>
  <c r="L2" i="19"/>
  <c r="I2" i="19"/>
  <c r="F2" i="19"/>
  <c r="C2" i="19"/>
  <c r="T9" i="18"/>
  <c r="R9" i="18"/>
  <c r="Q9" i="18"/>
  <c r="O9" i="18"/>
  <c r="N9" i="18"/>
  <c r="L9" i="18"/>
  <c r="K9" i="18"/>
  <c r="I9" i="18"/>
  <c r="H9" i="18"/>
  <c r="F9" i="18"/>
  <c r="E9" i="18"/>
  <c r="C9" i="18"/>
  <c r="Q8" i="18"/>
  <c r="O8" i="18"/>
  <c r="N8" i="18"/>
  <c r="L8" i="18"/>
  <c r="K8" i="18"/>
  <c r="I8" i="18"/>
  <c r="H8" i="18"/>
  <c r="F8" i="18"/>
  <c r="E8" i="18"/>
  <c r="C8" i="18"/>
  <c r="N7" i="18"/>
  <c r="L7" i="18"/>
  <c r="K7" i="18"/>
  <c r="I7" i="18"/>
  <c r="H7" i="18"/>
  <c r="F7" i="18"/>
  <c r="E7" i="18"/>
  <c r="C7" i="18"/>
  <c r="K6" i="18"/>
  <c r="I6" i="18"/>
  <c r="H6" i="18"/>
  <c r="AB6" i="18" s="1"/>
  <c r="F6" i="18"/>
  <c r="E6" i="18"/>
  <c r="C6" i="18"/>
  <c r="H5" i="18"/>
  <c r="AB5" i="18" s="1"/>
  <c r="F5" i="18"/>
  <c r="E5" i="18"/>
  <c r="C5" i="18"/>
  <c r="E4" i="18"/>
  <c r="AB4" i="18" s="1"/>
  <c r="C4" i="18"/>
  <c r="Z4" i="18" s="1"/>
  <c r="AB3" i="18"/>
  <c r="Z3" i="18"/>
  <c r="X3" i="18"/>
  <c r="U2" i="18"/>
  <c r="R2" i="18"/>
  <c r="O2" i="18"/>
  <c r="L2" i="18"/>
  <c r="I2" i="18"/>
  <c r="F2" i="18"/>
  <c r="C2" i="18"/>
  <c r="N7" i="1"/>
  <c r="L7" i="1"/>
  <c r="K7" i="1"/>
  <c r="I7" i="1"/>
  <c r="H7" i="1"/>
  <c r="F7" i="1"/>
  <c r="E7" i="1"/>
  <c r="C7" i="1"/>
  <c r="K6" i="1"/>
  <c r="I6" i="1"/>
  <c r="H6" i="1"/>
  <c r="F6" i="1"/>
  <c r="E6" i="1"/>
  <c r="C6" i="1"/>
  <c r="H5" i="1"/>
  <c r="F5" i="1"/>
  <c r="E5" i="1"/>
  <c r="C5" i="1"/>
  <c r="E4" i="1"/>
  <c r="C4" i="1"/>
  <c r="O2" i="1"/>
  <c r="L2" i="1"/>
  <c r="I2" i="1"/>
  <c r="F2" i="1"/>
  <c r="C2" i="1"/>
  <c r="E9" i="7"/>
  <c r="Z8" i="19" l="1"/>
  <c r="AB7" i="18"/>
  <c r="Z7" i="19"/>
  <c r="AC7" i="19" s="1"/>
  <c r="AB6" i="19"/>
  <c r="AB7" i="19"/>
  <c r="Z7" i="18"/>
  <c r="AC7" i="18" s="1"/>
  <c r="Z6" i="18"/>
  <c r="AC6" i="18" s="1"/>
  <c r="X6" i="19"/>
  <c r="Z6" i="19"/>
  <c r="AC6" i="19" s="1"/>
  <c r="X5" i="18"/>
  <c r="X6" i="18"/>
  <c r="Z9" i="18"/>
  <c r="X8" i="18"/>
  <c r="Z5" i="18"/>
  <c r="AC5" i="18" s="1"/>
  <c r="X9" i="19"/>
  <c r="AC3" i="19"/>
  <c r="X7" i="19"/>
  <c r="X4" i="19"/>
  <c r="AC4" i="19"/>
  <c r="AB9" i="19"/>
  <c r="Z9" i="19"/>
  <c r="AC5" i="19"/>
  <c r="AB8" i="19"/>
  <c r="AC8" i="19" s="1"/>
  <c r="AC3" i="18"/>
  <c r="AB9" i="18"/>
  <c r="AB8" i="18"/>
  <c r="X7" i="18"/>
  <c r="Z8" i="18"/>
  <c r="AC4" i="18"/>
  <c r="X9" i="18"/>
  <c r="X8" i="19"/>
  <c r="X4" i="18"/>
  <c r="W4" i="1"/>
  <c r="W3" i="1"/>
  <c r="AC9" i="18" l="1"/>
  <c r="W5" i="1"/>
  <c r="AC9" i="19"/>
  <c r="AC8" i="18"/>
  <c r="W7" i="1"/>
  <c r="W6" i="1"/>
</calcChain>
</file>

<file path=xl/comments1.xml><?xml version="1.0" encoding="utf-8"?>
<comments xmlns="http://schemas.openxmlformats.org/spreadsheetml/2006/main">
  <authors>
    <author>Sarka</author>
  </authors>
  <commentList>
    <comment ref="Y6" authorId="0" shapeId="0">
      <text>
        <r>
          <rPr>
            <b/>
            <sz val="9"/>
            <color indexed="81"/>
            <rFont val="Tahoma"/>
            <family val="2"/>
            <charset val="238"/>
          </rPr>
          <t>Sarka: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Sarka</author>
  </authors>
  <commentList>
    <comment ref="Y6" authorId="0" shapeId="0">
      <text>
        <r>
          <rPr>
            <b/>
            <sz val="9"/>
            <color indexed="81"/>
            <rFont val="Tahoma"/>
            <family val="2"/>
            <charset val="238"/>
          </rPr>
          <t>Sarka: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<sst xmlns="http://schemas.openxmlformats.org/spreadsheetml/2006/main" count="485" uniqueCount="97">
  <si>
    <t>:</t>
  </si>
  <si>
    <t>7.</t>
  </si>
  <si>
    <t>6.</t>
  </si>
  <si>
    <t>5.</t>
  </si>
  <si>
    <t>4.</t>
  </si>
  <si>
    <t>3.</t>
  </si>
  <si>
    <t>2.</t>
  </si>
  <si>
    <t>1.</t>
  </si>
  <si>
    <t>MÍČE</t>
  </si>
  <si>
    <t>POŘADÍ</t>
  </si>
  <si>
    <t>BODY</t>
  </si>
  <si>
    <t>Raškovice A</t>
  </si>
  <si>
    <t>Raškovice B</t>
  </si>
  <si>
    <t>Raškovice C</t>
  </si>
  <si>
    <t>Raškovice D</t>
  </si>
  <si>
    <t>MODERÁTOR:</t>
  </si>
  <si>
    <t>PC CENTRUM:</t>
  </si>
  <si>
    <t>VEDOUCÍ ČERVENÁ</t>
  </si>
  <si>
    <t>VEDOUCÍ ORANŽOVÁ:</t>
  </si>
  <si>
    <t>VEDOUCÍ ŽLUTÁ:</t>
  </si>
  <si>
    <t>ORGANIZAČNÍ ŠTÁB:</t>
  </si>
  <si>
    <t>ORGANIZÁTOR TURNAJE:</t>
  </si>
  <si>
    <t>CELKEM TÝMŮ</t>
  </si>
  <si>
    <t xml:space="preserve">ČERVENÁ </t>
  </si>
  <si>
    <t xml:space="preserve">ORANŽOVÁ </t>
  </si>
  <si>
    <t>ŽLUTÁ</t>
  </si>
  <si>
    <t>TÝMŮ</t>
  </si>
  <si>
    <t>BARVA</t>
  </si>
  <si>
    <t>POČET DRUŽSTEV:</t>
  </si>
  <si>
    <t>POČET DĚTÍ:</t>
  </si>
  <si>
    <t>DATUM:</t>
  </si>
  <si>
    <t>MÍSTO:</t>
  </si>
  <si>
    <t>ZÁKLADNÍ SKUPINY</t>
  </si>
  <si>
    <t>POČET KURTŮ</t>
  </si>
  <si>
    <t>CELKOVÝ POČET DRUŽSTEV</t>
  </si>
  <si>
    <t>Hala Raškovice</t>
  </si>
  <si>
    <t>POZNÁMKY</t>
  </si>
  <si>
    <t>číslo</t>
  </si>
  <si>
    <t>červená</t>
  </si>
  <si>
    <t xml:space="preserve">oranžová </t>
  </si>
  <si>
    <t>žlutá barva</t>
  </si>
  <si>
    <t>oranžová</t>
  </si>
  <si>
    <t>poměr  setů</t>
  </si>
  <si>
    <t>body</t>
  </si>
  <si>
    <t>míče</t>
  </si>
  <si>
    <t>poměr</t>
  </si>
  <si>
    <t>pořadí</t>
  </si>
  <si>
    <t>DĚTÍ</t>
  </si>
  <si>
    <t>oranžovo-červená</t>
  </si>
  <si>
    <t>zelená</t>
  </si>
  <si>
    <t>Metylovice A</t>
  </si>
  <si>
    <t>Metylovice B</t>
  </si>
  <si>
    <t>Beskyďáček-G-5.ZŠ</t>
  </si>
  <si>
    <t>Beskyďáček-G-8.ZŠ</t>
  </si>
  <si>
    <t>Beskyďáček-G-6.ZŠ</t>
  </si>
  <si>
    <t>Beskyďáček-G-Paskov</t>
  </si>
  <si>
    <t>Beskyďáček Red A</t>
  </si>
  <si>
    <t>Beskyďáček Red B</t>
  </si>
  <si>
    <t>Beskyďáček Red C</t>
  </si>
  <si>
    <t>Red Volley A</t>
  </si>
  <si>
    <t>1.-7.</t>
  </si>
  <si>
    <t>VK Raškovice A</t>
  </si>
  <si>
    <t>VK Raškovice B</t>
  </si>
  <si>
    <t>VK Raškovice C</t>
  </si>
  <si>
    <t>Green-5.ZŠ</t>
  </si>
  <si>
    <t>Green-8.ZŠ</t>
  </si>
  <si>
    <t>Green-6.ZŠ</t>
  </si>
  <si>
    <t xml:space="preserve"> Red A</t>
  </si>
  <si>
    <t xml:space="preserve"> Red B</t>
  </si>
  <si>
    <t xml:space="preserve"> Red C</t>
  </si>
  <si>
    <t>Red A</t>
  </si>
  <si>
    <t>Red B</t>
  </si>
  <si>
    <t>Green 5.ZŠ</t>
  </si>
  <si>
    <t>VK Raškovice z.s.</t>
  </si>
  <si>
    <t>VEDOUCÍ oranž.ČERVENÁ</t>
  </si>
  <si>
    <t>VEDOUCÍ zelená</t>
  </si>
  <si>
    <t>Green Paskov</t>
  </si>
  <si>
    <t>Red C</t>
  </si>
  <si>
    <t>neděle 11. 3. 2018</t>
  </si>
  <si>
    <t>ZÁKLADNÍ INFORMACE: Okresní turnaj BMV,kolo 5., Raškovice</t>
  </si>
  <si>
    <t>POČET klubů:</t>
  </si>
  <si>
    <t>ORANŽOVO</t>
  </si>
  <si>
    <t>ČERVENÁ</t>
  </si>
  <si>
    <t>ZELENÁ</t>
  </si>
  <si>
    <t>Sonnková Šárka</t>
  </si>
  <si>
    <t>Muroňová Markéta</t>
  </si>
  <si>
    <t>Kurečková Věra</t>
  </si>
  <si>
    <t>Blahutová Eva</t>
  </si>
  <si>
    <t>Slováková Lucie</t>
  </si>
  <si>
    <t>Sonnek Jan</t>
  </si>
  <si>
    <t>Šárka Sonnková,Hana Bartošová</t>
  </si>
  <si>
    <t>Zbyněk Sonnek</t>
  </si>
  <si>
    <t>1. skupina dvoukolově každý s každým</t>
  </si>
  <si>
    <t>1. skupina každý s každým</t>
  </si>
  <si>
    <t>2. skupina každý s každým</t>
  </si>
  <si>
    <t>Raškovice, Green Volley Beskydy (Beskyďáček 6.ZŠ, 5.ZŠ, 8.ZŠ, Paskovi), Red Volley Frýdlant n/O(Beskyďáček), SM Metylovice</t>
  </si>
  <si>
    <t>1.-5.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</si>
</sst>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33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name val="Calibri"/>
      <family val="2"/>
      <charset val="238"/>
      <scheme val="minor"/>
    </font>
    <font>
      <sz val="12"/>
      <name val="Arial"/>
      <family val="2"/>
      <charset val="238"/>
    </font>
    <font>
      <b/>
      <sz val="14"/>
      <name val="Arial"/>
      <family val="2"/>
      <charset val="238"/>
    </font>
    <font>
      <b/>
      <sz val="14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20"/>
      <color rgb="FFFF0000"/>
      <name val="Arial"/>
      <family val="2"/>
      <charset val="238"/>
    </font>
    <font>
      <b/>
      <sz val="9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b/>
      <sz val="16"/>
      <color indexed="8"/>
      <name val="Calibri"/>
      <family val="2"/>
      <charset val="238"/>
    </font>
    <font>
      <b/>
      <sz val="10"/>
      <name val="Arial"/>
      <family val="2"/>
      <charset val="238"/>
    </font>
    <font>
      <b/>
      <sz val="24"/>
      <name val="Calibri"/>
      <family val="2"/>
      <charset val="238"/>
    </font>
    <font>
      <b/>
      <sz val="11"/>
      <name val="Calibri"/>
      <family val="2"/>
      <charset val="238"/>
    </font>
    <font>
      <b/>
      <sz val="16"/>
      <name val="Calibri"/>
      <family val="2"/>
      <charset val="238"/>
    </font>
    <font>
      <b/>
      <sz val="24"/>
      <name val="Arial"/>
      <family val="2"/>
      <charset val="238"/>
    </font>
    <font>
      <sz val="24"/>
      <name val="Arial"/>
      <family val="2"/>
      <charset val="238"/>
    </font>
    <font>
      <b/>
      <sz val="24"/>
      <color theme="1"/>
      <name val="Arial"/>
      <family val="2"/>
      <charset val="238"/>
    </font>
    <font>
      <sz val="24"/>
      <color theme="1"/>
      <name val="Arial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00000"/>
        <bgColor indexed="64"/>
      </patternFill>
    </fill>
  </fills>
  <borders count="68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4" fillId="0" borderId="0"/>
  </cellStyleXfs>
  <cellXfs count="273">
    <xf numFmtId="0" fontId="0" fillId="0" borderId="0" xfId="0"/>
    <xf numFmtId="0" fontId="0" fillId="0" borderId="0" xfId="0" applyAlignment="1">
      <alignment horizontal="center" vertical="center"/>
    </xf>
    <xf numFmtId="0" fontId="3" fillId="0" borderId="0" xfId="1"/>
    <xf numFmtId="0" fontId="3" fillId="0" borderId="0" xfId="1" applyFont="1"/>
    <xf numFmtId="0" fontId="5" fillId="0" borderId="0" xfId="2" applyFont="1" applyFill="1"/>
    <xf numFmtId="0" fontId="1" fillId="0" borderId="0" xfId="1" applyFont="1"/>
    <xf numFmtId="0" fontId="0" fillId="0" borderId="0" xfId="1" applyFont="1"/>
    <xf numFmtId="0" fontId="6" fillId="0" borderId="0" xfId="2" applyFont="1"/>
    <xf numFmtId="0" fontId="5" fillId="0" borderId="0" xfId="2" applyFont="1"/>
    <xf numFmtId="0" fontId="6" fillId="0" borderId="0" xfId="2" applyFont="1" applyBorder="1" applyAlignment="1">
      <alignment horizontal="left"/>
    </xf>
    <xf numFmtId="0" fontId="5" fillId="0" borderId="0" xfId="2" applyFont="1" applyBorder="1"/>
    <xf numFmtId="0" fontId="7" fillId="5" borderId="14" xfId="2" applyFont="1" applyFill="1" applyBorder="1" applyAlignment="1">
      <alignment horizontal="center" vertical="center"/>
    </xf>
    <xf numFmtId="0" fontId="6" fillId="0" borderId="14" xfId="2" applyFont="1" applyBorder="1" applyAlignment="1">
      <alignment horizontal="center" vertical="center"/>
    </xf>
    <xf numFmtId="0" fontId="9" fillId="0" borderId="14" xfId="2" applyFont="1" applyBorder="1" applyAlignment="1">
      <alignment horizontal="center"/>
    </xf>
    <xf numFmtId="0" fontId="5" fillId="0" borderId="0" xfId="2" applyFont="1" applyAlignment="1">
      <alignment vertical="center" wrapText="1"/>
    </xf>
    <xf numFmtId="0" fontId="5" fillId="0" borderId="0" xfId="2" applyFont="1" applyAlignment="1">
      <alignment horizontal="left"/>
    </xf>
    <xf numFmtId="0" fontId="8" fillId="0" borderId="0" xfId="2" applyFont="1" applyAlignment="1">
      <alignment horizontal="center" vertical="center"/>
    </xf>
    <xf numFmtId="0" fontId="10" fillId="0" borderId="0" xfId="2" applyFont="1"/>
    <xf numFmtId="0" fontId="4" fillId="0" borderId="0" xfId="2"/>
    <xf numFmtId="0" fontId="11" fillId="0" borderId="0" xfId="2" applyFont="1"/>
    <xf numFmtId="0" fontId="2" fillId="0" borderId="0" xfId="1" applyFont="1"/>
    <xf numFmtId="0" fontId="12" fillId="0" borderId="0" xfId="0" applyFont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0" fontId="5" fillId="0" borderId="0" xfId="1" applyFont="1"/>
    <xf numFmtId="0" fontId="14" fillId="0" borderId="0" xfId="0" applyFont="1" applyBorder="1" applyAlignment="1">
      <alignment vertical="center"/>
    </xf>
    <xf numFmtId="0" fontId="16" fillId="0" borderId="0" xfId="0" applyFont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7" fillId="0" borderId="14" xfId="0" applyFont="1" applyFill="1" applyBorder="1" applyAlignment="1">
      <alignment horizontal="center" vertical="center"/>
    </xf>
    <xf numFmtId="0" fontId="17" fillId="4" borderId="14" xfId="0" applyFont="1" applyFill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0" fontId="17" fillId="3" borderId="14" xfId="0" applyFont="1" applyFill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4" fillId="0" borderId="45" xfId="0" applyFont="1" applyBorder="1" applyAlignment="1">
      <alignment horizontal="center" vertical="center" wrapText="1"/>
    </xf>
    <xf numFmtId="0" fontId="9" fillId="0" borderId="14" xfId="2" applyFont="1" applyBorder="1" applyAlignment="1">
      <alignment horizontal="center"/>
    </xf>
    <xf numFmtId="0" fontId="0" fillId="0" borderId="0" xfId="0" applyFill="1" applyBorder="1" applyAlignment="1">
      <alignment horizontal="center" vertical="center"/>
    </xf>
    <xf numFmtId="0" fontId="4" fillId="0" borderId="46" xfId="0" applyFont="1" applyBorder="1" applyAlignment="1">
      <alignment horizontal="center" vertical="center" wrapText="1"/>
    </xf>
    <xf numFmtId="0" fontId="17" fillId="9" borderId="14" xfId="0" applyFont="1" applyFill="1" applyBorder="1" applyAlignment="1">
      <alignment horizontal="center" vertical="center"/>
    </xf>
    <xf numFmtId="0" fontId="22" fillId="10" borderId="14" xfId="0" applyFont="1" applyFill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23" fillId="0" borderId="0" xfId="0" applyFont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1" fontId="18" fillId="0" borderId="0" xfId="0" applyNumberFormat="1" applyFont="1" applyBorder="1" applyAlignment="1">
      <alignment horizontal="center" vertical="center"/>
    </xf>
    <xf numFmtId="1" fontId="25" fillId="6" borderId="56" xfId="0" applyNumberFormat="1" applyFont="1" applyFill="1" applyBorder="1" applyAlignment="1">
      <alignment horizontal="center"/>
    </xf>
    <xf numFmtId="1" fontId="25" fillId="6" borderId="57" xfId="0" applyNumberFormat="1" applyFont="1" applyFill="1" applyBorder="1" applyAlignment="1">
      <alignment horizontal="center"/>
    </xf>
    <xf numFmtId="1" fontId="25" fillId="6" borderId="58" xfId="0" applyNumberFormat="1" applyFont="1" applyFill="1" applyBorder="1" applyAlignment="1">
      <alignment horizontal="center"/>
    </xf>
    <xf numFmtId="1" fontId="4" fillId="7" borderId="22" xfId="0" applyNumberFormat="1" applyFont="1" applyFill="1" applyBorder="1" applyAlignment="1">
      <alignment horizontal="center"/>
    </xf>
    <xf numFmtId="1" fontId="4" fillId="0" borderId="21" xfId="0" applyNumberFormat="1" applyFont="1" applyFill="1" applyBorder="1" applyAlignment="1">
      <alignment horizontal="center"/>
    </xf>
    <xf numFmtId="1" fontId="4" fillId="7" borderId="21" xfId="0" applyNumberFormat="1" applyFont="1" applyFill="1" applyBorder="1" applyAlignment="1">
      <alignment horizontal="center"/>
    </xf>
    <xf numFmtId="1" fontId="4" fillId="0" borderId="27" xfId="0" applyNumberFormat="1" applyFont="1" applyBorder="1" applyAlignment="1">
      <alignment horizontal="center"/>
    </xf>
    <xf numFmtId="1" fontId="4" fillId="0" borderId="21" xfId="0" applyNumberFormat="1" applyFont="1" applyBorder="1" applyAlignment="1">
      <alignment horizontal="center"/>
    </xf>
    <xf numFmtId="1" fontId="4" fillId="0" borderId="20" xfId="0" applyNumberFormat="1" applyFont="1" applyBorder="1" applyAlignment="1">
      <alignment horizontal="center"/>
    </xf>
    <xf numFmtId="1" fontId="4" fillId="0" borderId="22" xfId="0" applyNumberFormat="1" applyFont="1" applyBorder="1" applyAlignment="1">
      <alignment horizontal="center"/>
    </xf>
    <xf numFmtId="1" fontId="4" fillId="7" borderId="24" xfId="0" applyNumberFormat="1" applyFont="1" applyFill="1" applyBorder="1" applyAlignment="1">
      <alignment horizontal="center"/>
    </xf>
    <xf numFmtId="1" fontId="4" fillId="0" borderId="14" xfId="0" applyNumberFormat="1" applyFont="1" applyFill="1" applyBorder="1" applyAlignment="1">
      <alignment horizontal="center"/>
    </xf>
    <xf numFmtId="1" fontId="4" fillId="7" borderId="14" xfId="0" applyNumberFormat="1" applyFont="1" applyFill="1" applyBorder="1" applyAlignment="1">
      <alignment horizontal="center"/>
    </xf>
    <xf numFmtId="1" fontId="4" fillId="0" borderId="14" xfId="0" applyNumberFormat="1" applyFont="1" applyBorder="1" applyAlignment="1">
      <alignment horizontal="center"/>
    </xf>
    <xf numFmtId="1" fontId="25" fillId="0" borderId="56" xfId="0" applyNumberFormat="1" applyFont="1" applyFill="1" applyBorder="1" applyAlignment="1">
      <alignment horizontal="center" vertical="center"/>
    </xf>
    <xf numFmtId="0" fontId="25" fillId="0" borderId="60" xfId="0" applyFont="1" applyFill="1" applyBorder="1" applyAlignment="1">
      <alignment horizontal="center" vertical="center"/>
    </xf>
    <xf numFmtId="1" fontId="25" fillId="0" borderId="64" xfId="0" applyNumberFormat="1" applyFont="1" applyFill="1" applyBorder="1" applyAlignment="1">
      <alignment horizontal="center" vertical="center"/>
    </xf>
    <xf numFmtId="1" fontId="25" fillId="0" borderId="61" xfId="0" applyNumberFormat="1" applyFont="1" applyFill="1" applyBorder="1" applyAlignment="1">
      <alignment horizontal="center" vertical="center"/>
    </xf>
    <xf numFmtId="1" fontId="25" fillId="0" borderId="59" xfId="0" applyNumberFormat="1" applyFont="1" applyFill="1" applyBorder="1" applyAlignment="1">
      <alignment horizontal="center" vertical="center"/>
    </xf>
    <xf numFmtId="1" fontId="25" fillId="6" borderId="56" xfId="0" applyNumberFormat="1" applyFont="1" applyFill="1" applyBorder="1" applyAlignment="1">
      <alignment horizontal="center" vertical="center"/>
    </xf>
    <xf numFmtId="1" fontId="25" fillId="6" borderId="57" xfId="0" applyNumberFormat="1" applyFont="1" applyFill="1" applyBorder="1" applyAlignment="1">
      <alignment horizontal="center" vertical="center"/>
    </xf>
    <xf numFmtId="1" fontId="25" fillId="6" borderId="58" xfId="0" applyNumberFormat="1" applyFont="1" applyFill="1" applyBorder="1" applyAlignment="1">
      <alignment horizontal="center" vertical="center"/>
    </xf>
    <xf numFmtId="1" fontId="25" fillId="6" borderId="65" xfId="0" applyNumberFormat="1" applyFont="1" applyFill="1" applyBorder="1" applyAlignment="1">
      <alignment horizontal="center" vertical="center"/>
    </xf>
    <xf numFmtId="1" fontId="4" fillId="0" borderId="22" xfId="0" applyNumberFormat="1" applyFont="1" applyBorder="1" applyAlignment="1">
      <alignment horizontal="center" vertical="center"/>
    </xf>
    <xf numFmtId="1" fontId="4" fillId="0" borderId="21" xfId="0" applyNumberFormat="1" applyFont="1" applyBorder="1" applyAlignment="1">
      <alignment horizontal="center" vertical="center"/>
    </xf>
    <xf numFmtId="1" fontId="4" fillId="0" borderId="20" xfId="0" applyNumberFormat="1" applyFont="1" applyBorder="1" applyAlignment="1">
      <alignment horizontal="center" vertical="center"/>
    </xf>
    <xf numFmtId="1" fontId="4" fillId="0" borderId="22" xfId="0" applyNumberFormat="1" applyFont="1" applyFill="1" applyBorder="1" applyAlignment="1">
      <alignment horizontal="center" vertical="center"/>
    </xf>
    <xf numFmtId="1" fontId="4" fillId="0" borderId="66" xfId="0" applyNumberFormat="1" applyFont="1" applyBorder="1" applyAlignment="1">
      <alignment horizontal="center" vertical="center"/>
    </xf>
    <xf numFmtId="1" fontId="4" fillId="0" borderId="14" xfId="0" applyNumberFormat="1" applyFont="1" applyBorder="1" applyAlignment="1">
      <alignment horizontal="center" vertical="center"/>
    </xf>
    <xf numFmtId="1" fontId="25" fillId="0" borderId="57" xfId="0" applyNumberFormat="1" applyFont="1" applyFill="1" applyBorder="1" applyAlignment="1">
      <alignment horizontal="center" vertical="center"/>
    </xf>
    <xf numFmtId="1" fontId="25" fillId="0" borderId="58" xfId="0" applyNumberFormat="1" applyFont="1" applyFill="1" applyBorder="1" applyAlignment="1">
      <alignment horizontal="center" vertical="center"/>
    </xf>
    <xf numFmtId="1" fontId="25" fillId="0" borderId="65" xfId="0" applyNumberFormat="1" applyFont="1" applyFill="1" applyBorder="1" applyAlignment="1">
      <alignment horizontal="center" vertical="center"/>
    </xf>
    <xf numFmtId="1" fontId="4" fillId="0" borderId="66" xfId="0" applyNumberFormat="1" applyFont="1" applyFill="1" applyBorder="1" applyAlignment="1">
      <alignment horizontal="center" vertical="center"/>
    </xf>
    <xf numFmtId="1" fontId="4" fillId="0" borderId="20" xfId="0" applyNumberFormat="1" applyFont="1" applyFill="1" applyBorder="1" applyAlignment="1">
      <alignment horizontal="center" vertical="center"/>
    </xf>
    <xf numFmtId="0" fontId="27" fillId="0" borderId="35" xfId="0" applyFont="1" applyBorder="1" applyAlignment="1">
      <alignment horizontal="center" vertical="center"/>
    </xf>
    <xf numFmtId="0" fontId="27" fillId="0" borderId="32" xfId="0" applyFont="1" applyBorder="1" applyAlignment="1">
      <alignment horizontal="center" vertical="center"/>
    </xf>
    <xf numFmtId="0" fontId="5" fillId="3" borderId="31" xfId="0" applyFont="1" applyFill="1" applyBorder="1" applyAlignment="1">
      <alignment horizontal="center" vertical="center"/>
    </xf>
    <xf numFmtId="0" fontId="5" fillId="3" borderId="30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5" fillId="0" borderId="27" xfId="0" applyFont="1" applyFill="1" applyBorder="1" applyAlignment="1">
      <alignment horizontal="center" vertical="center"/>
    </xf>
    <xf numFmtId="0" fontId="28" fillId="3" borderId="21" xfId="0" applyFont="1" applyFill="1" applyBorder="1" applyAlignment="1">
      <alignment horizontal="center" vertical="center"/>
    </xf>
    <xf numFmtId="0" fontId="27" fillId="0" borderId="24" xfId="0" applyFont="1" applyBorder="1" applyAlignment="1">
      <alignment horizontal="center" vertical="center"/>
    </xf>
    <xf numFmtId="0" fontId="27" fillId="0" borderId="23" xfId="0" applyFont="1" applyBorder="1" applyAlignment="1">
      <alignment horizontal="center" vertical="center"/>
    </xf>
    <xf numFmtId="0" fontId="5" fillId="0" borderId="22" xfId="0" applyFont="1" applyFill="1" applyBorder="1" applyAlignment="1">
      <alignment horizontal="center" vertical="center"/>
    </xf>
    <xf numFmtId="0" fontId="5" fillId="0" borderId="21" xfId="0" applyFont="1" applyFill="1" applyBorder="1" applyAlignment="1">
      <alignment horizontal="center" vertical="center"/>
    </xf>
    <xf numFmtId="0" fontId="5" fillId="0" borderId="20" xfId="0" applyFont="1" applyFill="1" applyBorder="1" applyAlignment="1">
      <alignment horizontal="center" vertical="center"/>
    </xf>
    <xf numFmtId="0" fontId="5" fillId="3" borderId="19" xfId="0" applyFont="1" applyFill="1" applyBorder="1" applyAlignment="1">
      <alignment horizontal="center" vertical="center"/>
    </xf>
    <xf numFmtId="0" fontId="5" fillId="3" borderId="18" xfId="0" applyFont="1" applyFill="1" applyBorder="1" applyAlignment="1">
      <alignment horizontal="center" vertical="center"/>
    </xf>
    <xf numFmtId="0" fontId="5" fillId="3" borderId="17" xfId="0" applyFont="1" applyFill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28" fillId="3" borderId="14" xfId="0" applyFont="1" applyFill="1" applyBorder="1" applyAlignment="1">
      <alignment horizontal="center" vertical="center"/>
    </xf>
    <xf numFmtId="0" fontId="5" fillId="0" borderId="24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5" fillId="0" borderId="23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27" fillId="0" borderId="10" xfId="0" applyFont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5" fillId="2" borderId="31" xfId="0" applyFont="1" applyFill="1" applyBorder="1" applyAlignment="1">
      <alignment horizontal="center" vertical="center"/>
    </xf>
    <xf numFmtId="0" fontId="5" fillId="2" borderId="30" xfId="0" applyFont="1" applyFill="1" applyBorder="1" applyAlignment="1">
      <alignment horizontal="center" vertical="center"/>
    </xf>
    <xf numFmtId="0" fontId="5" fillId="2" borderId="29" xfId="0" applyFont="1" applyFill="1" applyBorder="1" applyAlignment="1">
      <alignment horizontal="center" vertical="center"/>
    </xf>
    <xf numFmtId="0" fontId="28" fillId="2" borderId="21" xfId="0" applyFont="1" applyFill="1" applyBorder="1" applyAlignment="1">
      <alignment horizontal="center" vertical="center"/>
    </xf>
    <xf numFmtId="0" fontId="5" fillId="2" borderId="19" xfId="0" applyFont="1" applyFill="1" applyBorder="1" applyAlignment="1">
      <alignment horizontal="center" vertical="center"/>
    </xf>
    <xf numFmtId="0" fontId="5" fillId="2" borderId="18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28" fillId="2" borderId="14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28" fillId="2" borderId="2" xfId="0" applyFont="1" applyFill="1" applyBorder="1" applyAlignment="1">
      <alignment horizontal="center" vertical="center"/>
    </xf>
    <xf numFmtId="0" fontId="5" fillId="11" borderId="19" xfId="0" applyFont="1" applyFill="1" applyBorder="1" applyAlignment="1">
      <alignment horizontal="center" vertical="center"/>
    </xf>
    <xf numFmtId="0" fontId="5" fillId="11" borderId="18" xfId="0" applyFont="1" applyFill="1" applyBorder="1" applyAlignment="1">
      <alignment horizontal="center" vertical="center"/>
    </xf>
    <xf numFmtId="0" fontId="5" fillId="11" borderId="17" xfId="0" applyFont="1" applyFill="1" applyBorder="1" applyAlignment="1">
      <alignment horizontal="center" vertical="center"/>
    </xf>
    <xf numFmtId="0" fontId="28" fillId="11" borderId="14" xfId="0" applyFont="1" applyFill="1" applyBorder="1" applyAlignment="1">
      <alignment horizontal="center" vertical="center"/>
    </xf>
    <xf numFmtId="0" fontId="5" fillId="3" borderId="25" xfId="0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15" fillId="0" borderId="0" xfId="1" applyFont="1" applyAlignment="1">
      <alignment horizontal="left" vertical="center"/>
    </xf>
    <xf numFmtId="0" fontId="1" fillId="0" borderId="0" xfId="1" applyFont="1" applyAlignment="1">
      <alignment horizontal="left" vertical="center"/>
    </xf>
    <xf numFmtId="0" fontId="5" fillId="0" borderId="0" xfId="2" applyFont="1" applyAlignment="1">
      <alignment horizontal="left" vertical="center" wrapText="1"/>
    </xf>
    <xf numFmtId="0" fontId="9" fillId="0" borderId="14" xfId="2" applyFont="1" applyBorder="1" applyAlignment="1">
      <alignment horizontal="center"/>
    </xf>
    <xf numFmtId="0" fontId="8" fillId="0" borderId="0" xfId="1" applyFont="1" applyAlignment="1">
      <alignment horizontal="center" vertical="center"/>
    </xf>
    <xf numFmtId="0" fontId="8" fillId="5" borderId="14" xfId="2" applyFont="1" applyFill="1" applyBorder="1" applyAlignment="1">
      <alignment horizontal="center" vertical="center"/>
    </xf>
    <xf numFmtId="0" fontId="5" fillId="3" borderId="14" xfId="2" applyFont="1" applyFill="1" applyBorder="1" applyAlignment="1">
      <alignment horizontal="center"/>
    </xf>
    <xf numFmtId="0" fontId="5" fillId="2" borderId="14" xfId="2" applyFont="1" applyFill="1" applyBorder="1" applyAlignment="1">
      <alignment horizontal="center"/>
    </xf>
    <xf numFmtId="0" fontId="3" fillId="4" borderId="14" xfId="2" applyFont="1" applyFill="1" applyBorder="1" applyAlignment="1">
      <alignment horizontal="center"/>
    </xf>
    <xf numFmtId="0" fontId="14" fillId="0" borderId="44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3" fillId="0" borderId="44" xfId="0" applyFont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26" fillId="3" borderId="35" xfId="0" applyFont="1" applyFill="1" applyBorder="1" applyAlignment="1">
      <alignment horizontal="center" vertical="center"/>
    </xf>
    <xf numFmtId="0" fontId="26" fillId="3" borderId="36" xfId="0" applyFont="1" applyFill="1" applyBorder="1" applyAlignment="1">
      <alignment horizontal="center" vertical="center"/>
    </xf>
    <xf numFmtId="0" fontId="26" fillId="3" borderId="10" xfId="0" applyFont="1" applyFill="1" applyBorder="1" applyAlignment="1">
      <alignment horizontal="center" vertical="center"/>
    </xf>
    <xf numFmtId="0" fontId="26" fillId="3" borderId="11" xfId="0" applyFont="1" applyFill="1" applyBorder="1" applyAlignment="1">
      <alignment horizontal="center" vertical="center"/>
    </xf>
    <xf numFmtId="0" fontId="27" fillId="0" borderId="35" xfId="0" applyFont="1" applyBorder="1" applyAlignment="1">
      <alignment horizontal="center" vertical="center"/>
    </xf>
    <xf numFmtId="0" fontId="27" fillId="0" borderId="33" xfId="0" applyFont="1" applyBorder="1" applyAlignment="1">
      <alignment horizontal="center" vertical="center"/>
    </xf>
    <xf numFmtId="0" fontId="27" fillId="0" borderId="32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 vertical="center"/>
    </xf>
    <xf numFmtId="0" fontId="27" fillId="0" borderId="34" xfId="0" applyFont="1" applyBorder="1" applyAlignment="1">
      <alignment horizontal="center" vertical="center"/>
    </xf>
    <xf numFmtId="0" fontId="27" fillId="0" borderId="3" xfId="0" applyFont="1" applyBorder="1" applyAlignment="1">
      <alignment horizontal="center" vertical="center"/>
    </xf>
    <xf numFmtId="0" fontId="26" fillId="2" borderId="35" xfId="0" applyFont="1" applyFill="1" applyBorder="1" applyAlignment="1">
      <alignment horizontal="center" vertical="center"/>
    </xf>
    <xf numFmtId="0" fontId="26" fillId="2" borderId="36" xfId="0" applyFont="1" applyFill="1" applyBorder="1" applyAlignment="1">
      <alignment horizontal="center" vertical="center"/>
    </xf>
    <xf numFmtId="0" fontId="26" fillId="2" borderId="10" xfId="0" applyFont="1" applyFill="1" applyBorder="1" applyAlignment="1">
      <alignment horizontal="center" vertical="center"/>
    </xf>
    <xf numFmtId="0" fontId="26" fillId="2" borderId="11" xfId="0" applyFont="1" applyFill="1" applyBorder="1" applyAlignment="1">
      <alignment horizontal="center" vertical="center"/>
    </xf>
    <xf numFmtId="0" fontId="26" fillId="11" borderId="35" xfId="0" applyFont="1" applyFill="1" applyBorder="1" applyAlignment="1">
      <alignment horizontal="center" vertical="center"/>
    </xf>
    <xf numFmtId="0" fontId="26" fillId="11" borderId="36" xfId="0" applyFont="1" applyFill="1" applyBorder="1" applyAlignment="1">
      <alignment horizontal="center" vertical="center"/>
    </xf>
    <xf numFmtId="0" fontId="26" fillId="11" borderId="10" xfId="0" applyFont="1" applyFill="1" applyBorder="1" applyAlignment="1">
      <alignment horizontal="center" vertical="center"/>
    </xf>
    <xf numFmtId="0" fontId="26" fillId="11" borderId="11" xfId="0" applyFont="1" applyFill="1" applyBorder="1" applyAlignment="1">
      <alignment horizontal="center" vertical="center"/>
    </xf>
    <xf numFmtId="1" fontId="25" fillId="0" borderId="64" xfId="0" applyNumberFormat="1" applyFont="1" applyBorder="1" applyAlignment="1">
      <alignment horizontal="center" vertical="center" wrapText="1"/>
    </xf>
    <xf numFmtId="1" fontId="25" fillId="0" borderId="28" xfId="0" applyNumberFormat="1" applyFont="1" applyBorder="1" applyAlignment="1">
      <alignment horizontal="center" vertical="center" wrapText="1"/>
    </xf>
    <xf numFmtId="1" fontId="25" fillId="0" borderId="9" xfId="0" applyNumberFormat="1" applyFont="1" applyBorder="1" applyAlignment="1">
      <alignment horizontal="center" vertical="center" wrapText="1"/>
    </xf>
    <xf numFmtId="1" fontId="25" fillId="0" borderId="35" xfId="0" applyNumberFormat="1" applyFont="1" applyBorder="1" applyAlignment="1">
      <alignment horizontal="center" vertical="center" wrapText="1"/>
    </xf>
    <xf numFmtId="0" fontId="25" fillId="0" borderId="24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1" fontId="25" fillId="0" borderId="33" xfId="0" applyNumberFormat="1" applyFont="1" applyBorder="1" applyAlignment="1">
      <alignment horizontal="center" vertical="center" wrapText="1"/>
    </xf>
    <xf numFmtId="0" fontId="25" fillId="0" borderId="14" xfId="0" applyFont="1" applyBorder="1" applyAlignment="1">
      <alignment horizontal="center" vertical="center" wrapText="1"/>
    </xf>
    <xf numFmtId="0" fontId="25" fillId="0" borderId="13" xfId="0" applyFont="1" applyBorder="1" applyAlignment="1">
      <alignment horizontal="center" vertical="center" wrapText="1"/>
    </xf>
    <xf numFmtId="1" fontId="25" fillId="0" borderId="32" xfId="0" applyNumberFormat="1" applyFont="1" applyBorder="1" applyAlignment="1">
      <alignment horizontal="center" vertical="center" wrapText="1"/>
    </xf>
    <xf numFmtId="1" fontId="25" fillId="0" borderId="23" xfId="0" applyNumberFormat="1" applyFont="1" applyBorder="1" applyAlignment="1">
      <alignment horizontal="center" vertical="center" wrapText="1"/>
    </xf>
    <xf numFmtId="1" fontId="25" fillId="0" borderId="12" xfId="0" applyNumberFormat="1" applyFont="1" applyBorder="1" applyAlignment="1">
      <alignment horizontal="center" vertical="center" wrapText="1"/>
    </xf>
    <xf numFmtId="0" fontId="4" fillId="0" borderId="46" xfId="0" applyFont="1" applyBorder="1" applyAlignment="1">
      <alignment horizontal="center" vertical="center" wrapText="1"/>
    </xf>
    <xf numFmtId="0" fontId="4" fillId="0" borderId="47" xfId="0" applyFont="1" applyBorder="1" applyAlignment="1">
      <alignment horizontal="center" vertical="center" wrapText="1"/>
    </xf>
    <xf numFmtId="0" fontId="4" fillId="0" borderId="48" xfId="0" applyFont="1" applyBorder="1" applyAlignment="1">
      <alignment horizontal="center" vertical="center" wrapText="1"/>
    </xf>
    <xf numFmtId="0" fontId="4" fillId="0" borderId="49" xfId="0" applyFont="1" applyBorder="1" applyAlignment="1">
      <alignment horizontal="center" vertical="center" wrapText="1"/>
    </xf>
    <xf numFmtId="0" fontId="4" fillId="0" borderId="50" xfId="0" applyFont="1" applyBorder="1" applyAlignment="1">
      <alignment horizontal="center" vertical="center" wrapText="1"/>
    </xf>
    <xf numFmtId="0" fontId="4" fillId="0" borderId="51" xfId="0" applyFont="1" applyBorder="1" applyAlignment="1">
      <alignment horizontal="center" vertical="center" wrapText="1"/>
    </xf>
    <xf numFmtId="0" fontId="4" fillId="0" borderId="52" xfId="0" applyFont="1" applyBorder="1" applyAlignment="1">
      <alignment horizontal="center" vertical="center" wrapText="1"/>
    </xf>
    <xf numFmtId="0" fontId="4" fillId="0" borderId="53" xfId="0" applyFont="1" applyBorder="1" applyAlignment="1">
      <alignment horizontal="center" vertical="center" wrapText="1"/>
    </xf>
    <xf numFmtId="0" fontId="4" fillId="0" borderId="54" xfId="0" applyFont="1" applyBorder="1" applyAlignment="1">
      <alignment horizontal="center" vertical="center" wrapText="1"/>
    </xf>
    <xf numFmtId="1" fontId="25" fillId="0" borderId="60" xfId="0" applyNumberFormat="1" applyFont="1" applyBorder="1" applyAlignment="1">
      <alignment horizontal="center" vertical="center" wrapText="1"/>
    </xf>
    <xf numFmtId="1" fontId="25" fillId="0" borderId="26" xfId="0" applyNumberFormat="1" applyFont="1" applyBorder="1" applyAlignment="1">
      <alignment horizontal="center" vertical="center" wrapText="1"/>
    </xf>
    <xf numFmtId="1" fontId="25" fillId="0" borderId="8" xfId="0" applyNumberFormat="1" applyFont="1" applyBorder="1" applyAlignment="1">
      <alignment horizontal="center" vertical="center" wrapText="1"/>
    </xf>
    <xf numFmtId="1" fontId="25" fillId="0" borderId="61" xfId="0" applyNumberFormat="1" applyFont="1" applyBorder="1" applyAlignment="1">
      <alignment horizontal="center" vertical="center"/>
    </xf>
    <xf numFmtId="1" fontId="25" fillId="0" borderId="25" xfId="0" applyNumberFormat="1" applyFont="1" applyBorder="1" applyAlignment="1">
      <alignment horizontal="center" vertical="center"/>
    </xf>
    <xf numFmtId="1" fontId="25" fillId="0" borderId="7" xfId="0" applyNumberFormat="1" applyFont="1" applyBorder="1" applyAlignment="1">
      <alignment horizontal="center" vertical="center"/>
    </xf>
    <xf numFmtId="0" fontId="4" fillId="0" borderId="55" xfId="0" applyFont="1" applyBorder="1" applyAlignment="1">
      <alignment horizontal="center" vertical="center" wrapText="1"/>
    </xf>
    <xf numFmtId="0" fontId="4" fillId="0" borderId="62" xfId="0" applyFont="1" applyBorder="1" applyAlignment="1">
      <alignment horizontal="center" vertical="center" wrapText="1"/>
    </xf>
    <xf numFmtId="0" fontId="4" fillId="0" borderId="63" xfId="0" applyFont="1" applyBorder="1" applyAlignment="1">
      <alignment horizontal="center" vertical="center" wrapText="1"/>
    </xf>
    <xf numFmtId="1" fontId="4" fillId="4" borderId="46" xfId="0" applyNumberFormat="1" applyFont="1" applyFill="1" applyBorder="1" applyAlignment="1"/>
    <xf numFmtId="1" fontId="4" fillId="4" borderId="47" xfId="0" applyNumberFormat="1" applyFont="1" applyFill="1" applyBorder="1" applyAlignment="1"/>
    <xf numFmtId="1" fontId="4" fillId="4" borderId="37" xfId="0" applyNumberFormat="1" applyFont="1" applyFill="1" applyBorder="1" applyAlignment="1"/>
    <xf numFmtId="1" fontId="4" fillId="4" borderId="0" xfId="0" applyNumberFormat="1" applyFont="1" applyFill="1" applyBorder="1" applyAlignment="1"/>
    <xf numFmtId="1" fontId="25" fillId="0" borderId="59" xfId="0" applyNumberFormat="1" applyFont="1" applyBorder="1" applyAlignment="1">
      <alignment horizontal="center" vertical="center" wrapText="1"/>
    </xf>
    <xf numFmtId="1" fontId="25" fillId="0" borderId="39" xfId="0" applyNumberFormat="1" applyFont="1" applyBorder="1" applyAlignment="1">
      <alignment horizontal="center" vertical="center" wrapText="1"/>
    </xf>
    <xf numFmtId="1" fontId="25" fillId="0" borderId="43" xfId="0" applyNumberFormat="1" applyFont="1" applyBorder="1" applyAlignment="1">
      <alignment horizontal="center" vertical="center" wrapText="1"/>
    </xf>
    <xf numFmtId="164" fontId="4" fillId="0" borderId="54" xfId="0" applyNumberFormat="1" applyFont="1" applyBorder="1" applyAlignment="1">
      <alignment horizontal="center" vertical="center"/>
    </xf>
    <xf numFmtId="164" fontId="4" fillId="0" borderId="38" xfId="0" applyNumberFormat="1" applyFont="1" applyBorder="1" applyAlignment="1">
      <alignment horizontal="center" vertical="center"/>
    </xf>
    <xf numFmtId="164" fontId="4" fillId="0" borderId="42" xfId="0" applyNumberFormat="1" applyFont="1" applyBorder="1" applyAlignment="1">
      <alignment horizontal="center" vertical="center"/>
    </xf>
    <xf numFmtId="1" fontId="4" fillId="4" borderId="0" xfId="0" applyNumberFormat="1" applyFont="1" applyFill="1" applyBorder="1" applyAlignment="1">
      <alignment horizontal="center" vertical="center"/>
    </xf>
    <xf numFmtId="1" fontId="25" fillId="0" borderId="64" xfId="0" applyNumberFormat="1" applyFont="1" applyFill="1" applyBorder="1" applyAlignment="1">
      <alignment horizontal="center" vertical="center" wrapText="1"/>
    </xf>
    <xf numFmtId="1" fontId="25" fillId="0" borderId="28" xfId="0" applyNumberFormat="1" applyFont="1" applyFill="1" applyBorder="1" applyAlignment="1">
      <alignment horizontal="center" vertical="center" wrapText="1"/>
    </xf>
    <xf numFmtId="1" fontId="25" fillId="0" borderId="9" xfId="0" applyNumberFormat="1" applyFont="1" applyFill="1" applyBorder="1" applyAlignment="1">
      <alignment horizontal="center" vertical="center" wrapText="1"/>
    </xf>
    <xf numFmtId="1" fontId="4" fillId="4" borderId="46" xfId="0" applyNumberFormat="1" applyFont="1" applyFill="1" applyBorder="1" applyAlignment="1">
      <alignment horizontal="center" vertical="center"/>
    </xf>
    <xf numFmtId="1" fontId="4" fillId="4" borderId="47" xfId="0" applyNumberFormat="1" applyFont="1" applyFill="1" applyBorder="1" applyAlignment="1">
      <alignment horizontal="center" vertical="center"/>
    </xf>
    <xf numFmtId="1" fontId="4" fillId="4" borderId="54" xfId="0" applyNumberFormat="1" applyFont="1" applyFill="1" applyBorder="1" applyAlignment="1">
      <alignment horizontal="center" vertical="center"/>
    </xf>
    <xf numFmtId="1" fontId="4" fillId="4" borderId="37" xfId="0" applyNumberFormat="1" applyFont="1" applyFill="1" applyBorder="1" applyAlignment="1">
      <alignment horizontal="center" vertical="center"/>
    </xf>
    <xf numFmtId="1" fontId="4" fillId="4" borderId="38" xfId="0" applyNumberFormat="1" applyFont="1" applyFill="1" applyBorder="1" applyAlignment="1">
      <alignment horizontal="center" vertical="center"/>
    </xf>
    <xf numFmtId="1" fontId="4" fillId="4" borderId="40" xfId="0" applyNumberFormat="1" applyFont="1" applyFill="1" applyBorder="1" applyAlignment="1">
      <alignment horizontal="center" vertical="center"/>
    </xf>
    <xf numFmtId="1" fontId="4" fillId="4" borderId="41" xfId="0" applyNumberFormat="1" applyFont="1" applyFill="1" applyBorder="1" applyAlignment="1">
      <alignment horizontal="center" vertical="center"/>
    </xf>
    <xf numFmtId="1" fontId="4" fillId="4" borderId="42" xfId="0" applyNumberFormat="1" applyFont="1" applyFill="1" applyBorder="1" applyAlignment="1">
      <alignment horizontal="center" vertical="center"/>
    </xf>
    <xf numFmtId="1" fontId="25" fillId="0" borderId="64" xfId="0" applyNumberFormat="1" applyFont="1" applyFill="1" applyBorder="1" applyAlignment="1">
      <alignment horizontal="center" vertical="center"/>
    </xf>
    <xf numFmtId="1" fontId="25" fillId="0" borderId="28" xfId="0" applyNumberFormat="1" applyFont="1" applyFill="1" applyBorder="1" applyAlignment="1">
      <alignment horizontal="center" vertical="center"/>
    </xf>
    <xf numFmtId="1" fontId="25" fillId="0" borderId="9" xfId="0" applyNumberFormat="1" applyFont="1" applyFill="1" applyBorder="1" applyAlignment="1">
      <alignment horizontal="center" vertical="center"/>
    </xf>
    <xf numFmtId="1" fontId="25" fillId="0" borderId="61" xfId="0" applyNumberFormat="1" applyFont="1" applyFill="1" applyBorder="1" applyAlignment="1">
      <alignment horizontal="center" vertical="center"/>
    </xf>
    <xf numFmtId="1" fontId="25" fillId="0" borderId="25" xfId="0" applyNumberFormat="1" applyFont="1" applyFill="1" applyBorder="1" applyAlignment="1">
      <alignment horizontal="center" vertical="center"/>
    </xf>
    <xf numFmtId="1" fontId="25" fillId="0" borderId="7" xfId="0" applyNumberFormat="1" applyFont="1" applyFill="1" applyBorder="1" applyAlignment="1">
      <alignment horizontal="center" vertical="center"/>
    </xf>
    <xf numFmtId="1" fontId="25" fillId="0" borderId="35" xfId="0" applyNumberFormat="1" applyFont="1" applyBorder="1" applyAlignment="1">
      <alignment horizontal="center" vertical="center"/>
    </xf>
    <xf numFmtId="0" fontId="25" fillId="0" borderId="24" xfId="0" applyFont="1" applyBorder="1" applyAlignment="1">
      <alignment horizontal="center" vertical="center"/>
    </xf>
    <xf numFmtId="0" fontId="25" fillId="0" borderId="10" xfId="0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 wrapText="1"/>
    </xf>
    <xf numFmtId="1" fontId="25" fillId="0" borderId="1" xfId="0" applyNumberFormat="1" applyFont="1" applyBorder="1" applyAlignment="1">
      <alignment horizontal="center" vertical="center" wrapText="1"/>
    </xf>
    <xf numFmtId="1" fontId="4" fillId="8" borderId="46" xfId="0" applyNumberFormat="1" applyFont="1" applyFill="1" applyBorder="1" applyAlignment="1"/>
    <xf numFmtId="1" fontId="4" fillId="8" borderId="47" xfId="0" applyNumberFormat="1" applyFont="1" applyFill="1" applyBorder="1" applyAlignment="1"/>
    <xf numFmtId="1" fontId="4" fillId="8" borderId="37" xfId="0" applyNumberFormat="1" applyFont="1" applyFill="1" applyBorder="1" applyAlignment="1"/>
    <xf numFmtId="1" fontId="4" fillId="8" borderId="0" xfId="0" applyNumberFormat="1" applyFont="1" applyFill="1" applyBorder="1" applyAlignment="1"/>
    <xf numFmtId="1" fontId="4" fillId="8" borderId="46" xfId="0" applyNumberFormat="1" applyFont="1" applyFill="1" applyBorder="1" applyAlignment="1">
      <alignment horizontal="center" vertical="center"/>
    </xf>
    <xf numFmtId="1" fontId="4" fillId="8" borderId="47" xfId="0" applyNumberFormat="1" applyFont="1" applyFill="1" applyBorder="1" applyAlignment="1">
      <alignment horizontal="center" vertical="center"/>
    </xf>
    <xf numFmtId="1" fontId="4" fillId="8" borderId="54" xfId="0" applyNumberFormat="1" applyFont="1" applyFill="1" applyBorder="1" applyAlignment="1">
      <alignment horizontal="center" vertical="center"/>
    </xf>
    <xf numFmtId="1" fontId="4" fillId="8" borderId="37" xfId="0" applyNumberFormat="1" applyFont="1" applyFill="1" applyBorder="1" applyAlignment="1">
      <alignment horizontal="center" vertical="center"/>
    </xf>
    <xf numFmtId="1" fontId="4" fillId="8" borderId="0" xfId="0" applyNumberFormat="1" applyFont="1" applyFill="1" applyBorder="1" applyAlignment="1">
      <alignment horizontal="center" vertical="center"/>
    </xf>
    <xf numFmtId="1" fontId="4" fillId="8" borderId="38" xfId="0" applyNumberFormat="1" applyFont="1" applyFill="1" applyBorder="1" applyAlignment="1">
      <alignment horizontal="center" vertical="center"/>
    </xf>
    <xf numFmtId="1" fontId="4" fillId="8" borderId="40" xfId="0" applyNumberFormat="1" applyFont="1" applyFill="1" applyBorder="1" applyAlignment="1">
      <alignment horizontal="center" vertical="center"/>
    </xf>
    <xf numFmtId="1" fontId="4" fillId="8" borderId="41" xfId="0" applyNumberFormat="1" applyFont="1" applyFill="1" applyBorder="1" applyAlignment="1">
      <alignment horizontal="center" vertical="center"/>
    </xf>
    <xf numFmtId="1" fontId="4" fillId="8" borderId="42" xfId="0" applyNumberFormat="1" applyFont="1" applyFill="1" applyBorder="1" applyAlignment="1">
      <alignment horizontal="center" vertical="center"/>
    </xf>
    <xf numFmtId="0" fontId="0" fillId="2" borderId="14" xfId="2" applyFont="1" applyFill="1" applyBorder="1" applyAlignment="1">
      <alignment horizontal="center"/>
    </xf>
    <xf numFmtId="0" fontId="0" fillId="4" borderId="14" xfId="2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9" borderId="67" xfId="2" applyFont="1" applyFill="1" applyBorder="1" applyAlignment="1">
      <alignment horizontal="center"/>
    </xf>
    <xf numFmtId="0" fontId="13" fillId="0" borderId="44" xfId="0" applyFont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/>
    </xf>
    <xf numFmtId="1" fontId="4" fillId="0" borderId="22" xfId="0" applyNumberFormat="1" applyFont="1" applyFill="1" applyBorder="1" applyAlignment="1">
      <alignment horizontal="center"/>
    </xf>
    <xf numFmtId="1" fontId="4" fillId="0" borderId="20" xfId="0" applyNumberFormat="1" applyFont="1" applyFill="1" applyBorder="1" applyAlignment="1">
      <alignment horizontal="center"/>
    </xf>
    <xf numFmtId="0" fontId="29" fillId="4" borderId="45" xfId="0" applyFont="1" applyFill="1" applyBorder="1" applyAlignment="1">
      <alignment horizontal="center" vertical="center" wrapText="1"/>
    </xf>
    <xf numFmtId="0" fontId="30" fillId="8" borderId="45" xfId="0" applyFont="1" applyFill="1" applyBorder="1" applyAlignment="1">
      <alignment horizontal="center" vertical="center" wrapText="1"/>
    </xf>
    <xf numFmtId="1" fontId="31" fillId="4" borderId="54" xfId="0" applyNumberFormat="1" applyFont="1" applyFill="1" applyBorder="1" applyAlignment="1">
      <alignment horizontal="center" vertical="center"/>
    </xf>
    <xf numFmtId="1" fontId="31" fillId="4" borderId="38" xfId="0" applyNumberFormat="1" applyFont="1" applyFill="1" applyBorder="1" applyAlignment="1">
      <alignment horizontal="center" vertical="center"/>
    </xf>
    <xf numFmtId="1" fontId="31" fillId="4" borderId="42" xfId="0" applyNumberFormat="1" applyFont="1" applyFill="1" applyBorder="1" applyAlignment="1">
      <alignment horizontal="center" vertical="center"/>
    </xf>
    <xf numFmtId="1" fontId="32" fillId="8" borderId="54" xfId="0" applyNumberFormat="1" applyFont="1" applyFill="1" applyBorder="1" applyAlignment="1">
      <alignment horizontal="center" vertical="center"/>
    </xf>
    <xf numFmtId="1" fontId="32" fillId="8" borderId="38" xfId="0" applyNumberFormat="1" applyFont="1" applyFill="1" applyBorder="1" applyAlignment="1">
      <alignment horizontal="center" vertical="center"/>
    </xf>
    <xf numFmtId="1" fontId="32" fillId="8" borderId="42" xfId="0" applyNumberFormat="1" applyFont="1" applyFill="1" applyBorder="1" applyAlignment="1">
      <alignment horizontal="center" vertical="center"/>
    </xf>
  </cellXfs>
  <cellStyles count="3">
    <cellStyle name="Normální" xfId="0" builtinId="0"/>
    <cellStyle name="normální 2 2" xfId="2"/>
    <cellStyle name="Normální 3" xfId="1"/>
  </cellStyles>
  <dxfs count="0"/>
  <tableStyles count="0" defaultTableStyle="TableStyleMedium2" defaultPivotStyle="PivotStyleLight16"/>
  <colors>
    <mruColors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</xdr:colOff>
      <xdr:row>0</xdr:row>
      <xdr:rowOff>16</xdr:rowOff>
    </xdr:from>
    <xdr:to>
      <xdr:col>14</xdr:col>
      <xdr:colOff>37053</xdr:colOff>
      <xdr:row>31</xdr:row>
      <xdr:rowOff>45022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8ABD7F6-A949-4F05-9033-D16DBC09B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" y="16"/>
          <a:ext cx="8571429" cy="57142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7"/>
  <sheetViews>
    <sheetView workbookViewId="0">
      <selection activeCell="L16" sqref="L16"/>
    </sheetView>
  </sheetViews>
  <sheetFormatPr defaultColWidth="29.6640625" defaultRowHeight="14.4" x14ac:dyDescent="0.3"/>
  <cols>
    <col min="1" max="1" width="29.6640625" style="3" customWidth="1"/>
    <col min="2" max="2" width="16.88671875" style="3" customWidth="1"/>
    <col min="3" max="3" width="15.109375" style="3" customWidth="1"/>
    <col min="4" max="255" width="9.109375" style="2" customWidth="1"/>
    <col min="256" max="16384" width="29.6640625" style="2"/>
  </cols>
  <sheetData>
    <row r="1" spans="1:17" ht="21" x14ac:dyDescent="0.4">
      <c r="A1" s="20" t="s">
        <v>79</v>
      </c>
      <c r="B1" s="19"/>
      <c r="C1" s="19"/>
      <c r="D1" s="18"/>
    </row>
    <row r="3" spans="1:17" ht="15.6" x14ac:dyDescent="0.3">
      <c r="A3" s="5" t="s">
        <v>31</v>
      </c>
      <c r="B3" s="17" t="s">
        <v>35</v>
      </c>
      <c r="C3" s="8"/>
      <c r="D3" s="7"/>
    </row>
    <row r="4" spans="1:17" ht="5.25" customHeight="1" x14ac:dyDescent="0.3">
      <c r="A4" s="5"/>
      <c r="B4" s="17"/>
      <c r="C4" s="8"/>
      <c r="D4" s="7"/>
    </row>
    <row r="5" spans="1:17" ht="15.6" x14ac:dyDescent="0.3">
      <c r="A5" s="5" t="s">
        <v>30</v>
      </c>
      <c r="B5" s="17" t="s">
        <v>78</v>
      </c>
      <c r="C5" s="8"/>
      <c r="D5" s="7"/>
    </row>
    <row r="6" spans="1:17" ht="4.8" customHeight="1" x14ac:dyDescent="0.3">
      <c r="A6" s="5"/>
      <c r="B6" s="8"/>
      <c r="C6" s="8"/>
      <c r="D6" s="7"/>
    </row>
    <row r="7" spans="1:17" ht="18" x14ac:dyDescent="0.3">
      <c r="A7" s="5" t="s">
        <v>29</v>
      </c>
      <c r="B7" s="16">
        <v>65</v>
      </c>
      <c r="C7" s="15"/>
      <c r="D7" s="7"/>
    </row>
    <row r="8" spans="1:17" ht="4.8" customHeight="1" x14ac:dyDescent="0.3">
      <c r="A8" s="5"/>
      <c r="B8" s="8"/>
      <c r="C8" s="8"/>
      <c r="D8" s="7"/>
    </row>
    <row r="9" spans="1:17" x14ac:dyDescent="0.3">
      <c r="A9" s="147" t="s">
        <v>80</v>
      </c>
      <c r="B9" s="150">
        <v>5</v>
      </c>
      <c r="C9" s="148" t="s">
        <v>95</v>
      </c>
      <c r="D9" s="148"/>
      <c r="E9" s="148"/>
      <c r="F9" s="148"/>
      <c r="G9" s="148"/>
      <c r="H9" s="148"/>
      <c r="I9" s="148"/>
      <c r="J9" s="148"/>
      <c r="K9" s="148"/>
      <c r="L9" s="148"/>
      <c r="M9" s="148"/>
      <c r="N9" s="148"/>
      <c r="O9" s="14"/>
      <c r="P9" s="14"/>
      <c r="Q9" s="14"/>
    </row>
    <row r="10" spans="1:17" x14ac:dyDescent="0.3">
      <c r="A10" s="147"/>
      <c r="B10" s="150"/>
      <c r="C10" s="148"/>
      <c r="D10" s="148"/>
      <c r="E10" s="148"/>
      <c r="F10" s="148"/>
      <c r="G10" s="148"/>
      <c r="H10" s="148"/>
      <c r="I10" s="148"/>
      <c r="J10" s="148"/>
      <c r="K10" s="148"/>
      <c r="L10" s="148"/>
      <c r="M10" s="148"/>
      <c r="N10" s="148"/>
      <c r="O10" s="14"/>
      <c r="P10" s="14"/>
      <c r="Q10" s="14"/>
    </row>
    <row r="11" spans="1:17" ht="18.600000000000001" customHeight="1" x14ac:dyDescent="0.3">
      <c r="A11" s="5"/>
      <c r="B11" s="8"/>
      <c r="C11" s="8"/>
      <c r="D11" s="7"/>
    </row>
    <row r="12" spans="1:17" ht="15.6" x14ac:dyDescent="0.3">
      <c r="A12" s="5" t="s">
        <v>28</v>
      </c>
      <c r="B12" s="149" t="s">
        <v>27</v>
      </c>
      <c r="C12" s="149"/>
      <c r="D12" s="13" t="s">
        <v>26</v>
      </c>
      <c r="E12" s="36" t="s">
        <v>47</v>
      </c>
    </row>
    <row r="13" spans="1:17" ht="15" x14ac:dyDescent="0.3">
      <c r="A13" s="5"/>
      <c r="B13" s="152" t="s">
        <v>25</v>
      </c>
      <c r="C13" s="152"/>
      <c r="D13" s="12">
        <v>5</v>
      </c>
      <c r="E13" s="12">
        <v>10</v>
      </c>
    </row>
    <row r="14" spans="1:17" ht="15" x14ac:dyDescent="0.3">
      <c r="A14" s="5"/>
      <c r="B14" s="153" t="s">
        <v>24</v>
      </c>
      <c r="C14" s="153"/>
      <c r="D14" s="12">
        <v>7</v>
      </c>
      <c r="E14" s="12">
        <v>15</v>
      </c>
    </row>
    <row r="15" spans="1:17" ht="15" x14ac:dyDescent="0.3">
      <c r="A15" s="5"/>
      <c r="B15" s="154" t="s">
        <v>23</v>
      </c>
      <c r="C15" s="154"/>
      <c r="D15" s="12">
        <v>7</v>
      </c>
      <c r="E15" s="12">
        <v>14</v>
      </c>
    </row>
    <row r="16" spans="1:17" ht="15" x14ac:dyDescent="0.3">
      <c r="A16" s="5"/>
      <c r="B16" s="256" t="s">
        <v>81</v>
      </c>
      <c r="C16" s="257" t="s">
        <v>82</v>
      </c>
      <c r="D16" s="12">
        <v>5</v>
      </c>
      <c r="E16" s="12">
        <v>10</v>
      </c>
    </row>
    <row r="17" spans="1:5" ht="15" x14ac:dyDescent="0.3">
      <c r="A17" s="5"/>
      <c r="B17" s="259" t="s">
        <v>83</v>
      </c>
      <c r="C17" s="258"/>
      <c r="D17" s="12">
        <v>5</v>
      </c>
      <c r="E17" s="12">
        <v>16</v>
      </c>
    </row>
    <row r="18" spans="1:5" ht="18" x14ac:dyDescent="0.3">
      <c r="A18" s="5"/>
      <c r="B18" s="151" t="s">
        <v>22</v>
      </c>
      <c r="C18" s="151"/>
      <c r="D18" s="11">
        <f>SUM(D13:D17)</f>
        <v>29</v>
      </c>
      <c r="E18" s="11">
        <f>SUM(E13:E17)</f>
        <v>65</v>
      </c>
    </row>
    <row r="19" spans="1:5" ht="15.6" x14ac:dyDescent="0.3">
      <c r="A19" s="5"/>
      <c r="B19" s="10"/>
      <c r="C19" s="10"/>
      <c r="D19" s="9"/>
    </row>
    <row r="20" spans="1:5" ht="15.6" x14ac:dyDescent="0.3">
      <c r="A20" s="5" t="s">
        <v>21</v>
      </c>
      <c r="B20" s="8" t="s">
        <v>73</v>
      </c>
      <c r="C20" s="8"/>
      <c r="D20" s="7"/>
    </row>
    <row r="21" spans="1:5" ht="9.75" customHeight="1" x14ac:dyDescent="0.3">
      <c r="A21" s="5"/>
      <c r="B21" s="8"/>
      <c r="C21" s="8"/>
      <c r="D21" s="7"/>
    </row>
    <row r="22" spans="1:5" ht="15.6" x14ac:dyDescent="0.3">
      <c r="A22" s="5" t="s">
        <v>20</v>
      </c>
      <c r="B22" s="8" t="s">
        <v>84</v>
      </c>
      <c r="C22" s="8"/>
      <c r="D22" s="7"/>
    </row>
    <row r="23" spans="1:5" ht="9" customHeight="1" x14ac:dyDescent="0.3">
      <c r="A23" s="5"/>
    </row>
    <row r="24" spans="1:5" x14ac:dyDescent="0.3">
      <c r="A24" s="5" t="s">
        <v>19</v>
      </c>
      <c r="B24" s="6" t="s">
        <v>85</v>
      </c>
    </row>
    <row r="25" spans="1:5" x14ac:dyDescent="0.3">
      <c r="A25" s="5" t="s">
        <v>18</v>
      </c>
      <c r="B25" s="6" t="s">
        <v>86</v>
      </c>
      <c r="C25" s="4"/>
    </row>
    <row r="26" spans="1:5" x14ac:dyDescent="0.3">
      <c r="A26" s="5" t="s">
        <v>17</v>
      </c>
      <c r="B26" s="4" t="s">
        <v>87</v>
      </c>
      <c r="C26" s="4"/>
    </row>
    <row r="27" spans="1:5" x14ac:dyDescent="0.3">
      <c r="A27" s="5" t="s">
        <v>74</v>
      </c>
      <c r="B27" s="4" t="s">
        <v>88</v>
      </c>
      <c r="C27" s="4"/>
    </row>
    <row r="28" spans="1:5" x14ac:dyDescent="0.3">
      <c r="A28" s="5" t="s">
        <v>75</v>
      </c>
      <c r="B28" s="4" t="s">
        <v>89</v>
      </c>
      <c r="C28" s="4"/>
    </row>
    <row r="30" spans="1:5" s="3" customFormat="1" x14ac:dyDescent="0.3">
      <c r="A30" s="5" t="s">
        <v>16</v>
      </c>
      <c r="B30" s="4" t="s">
        <v>90</v>
      </c>
    </row>
    <row r="31" spans="1:5" s="3" customFormat="1" x14ac:dyDescent="0.3">
      <c r="A31" s="5" t="s">
        <v>15</v>
      </c>
      <c r="B31" s="4" t="s">
        <v>91</v>
      </c>
    </row>
    <row r="32" spans="1:5" s="3" customFormat="1" x14ac:dyDescent="0.3">
      <c r="A32" s="5"/>
      <c r="B32" s="4"/>
    </row>
    <row r="33" spans="1:3" s="3" customFormat="1" x14ac:dyDescent="0.3">
      <c r="A33" s="146"/>
      <c r="B33" s="24"/>
      <c r="C33" s="6"/>
    </row>
    <row r="34" spans="1:3" x14ac:dyDescent="0.3">
      <c r="A34" s="146"/>
      <c r="B34" s="24"/>
      <c r="C34" s="6"/>
    </row>
    <row r="35" spans="1:3" x14ac:dyDescent="0.3">
      <c r="B35" s="6"/>
      <c r="C35" s="6"/>
    </row>
    <row r="36" spans="1:3" x14ac:dyDescent="0.3">
      <c r="B36" s="6"/>
    </row>
    <row r="37" spans="1:3" x14ac:dyDescent="0.3">
      <c r="B37" s="6"/>
    </row>
  </sheetData>
  <mergeCells count="10">
    <mergeCell ref="A33:A34"/>
    <mergeCell ref="A9:A10"/>
    <mergeCell ref="C9:N10"/>
    <mergeCell ref="B12:C12"/>
    <mergeCell ref="B9:B10"/>
    <mergeCell ref="B18:C18"/>
    <mergeCell ref="B13:C13"/>
    <mergeCell ref="B14:C14"/>
    <mergeCell ref="B15:C15"/>
    <mergeCell ref="B17:C17"/>
  </mergeCell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P15" sqref="P15"/>
    </sheetView>
  </sheetViews>
  <sheetFormatPr defaultRowHeight="14.4" x14ac:dyDescent="0.3"/>
  <sheetData/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9"/>
  <sheetViews>
    <sheetView workbookViewId="0">
      <selection activeCell="H17" sqref="H17"/>
    </sheetView>
  </sheetViews>
  <sheetFormatPr defaultColWidth="9.109375" defaultRowHeight="14.4" x14ac:dyDescent="0.3"/>
  <cols>
    <col min="1" max="2" width="9.109375" style="21"/>
    <col min="3" max="3" width="20.5546875" style="21" customWidth="1"/>
    <col min="4" max="4" width="24.88671875" style="21" customWidth="1"/>
    <col min="5" max="5" width="13.109375" style="21" customWidth="1"/>
    <col min="6" max="6" width="18.109375" style="21" customWidth="1"/>
    <col min="7" max="7" width="10.5546875" style="21" bestFit="1" customWidth="1"/>
    <col min="8" max="16384" width="9.109375" style="21"/>
  </cols>
  <sheetData>
    <row r="3" spans="3:13" x14ac:dyDescent="0.3">
      <c r="C3" s="23" t="s">
        <v>27</v>
      </c>
      <c r="D3" s="23" t="s">
        <v>34</v>
      </c>
      <c r="E3" s="23" t="s">
        <v>33</v>
      </c>
      <c r="F3" s="23" t="s">
        <v>32</v>
      </c>
      <c r="G3" s="155" t="s">
        <v>36</v>
      </c>
      <c r="H3" s="156"/>
      <c r="I3" s="25"/>
    </row>
    <row r="4" spans="3:13" ht="15.6" customHeight="1" x14ac:dyDescent="0.3">
      <c r="C4" s="22" t="s">
        <v>25</v>
      </c>
      <c r="D4" s="12">
        <v>5</v>
      </c>
      <c r="E4" s="22">
        <v>2</v>
      </c>
      <c r="F4" s="22">
        <v>1</v>
      </c>
      <c r="G4" s="260" t="s">
        <v>92</v>
      </c>
      <c r="H4" s="261"/>
      <c r="I4" s="261"/>
      <c r="J4" s="261"/>
      <c r="K4" s="261"/>
      <c r="L4" s="262"/>
    </row>
    <row r="5" spans="3:13" ht="15" x14ac:dyDescent="0.3">
      <c r="C5" s="34" t="s">
        <v>41</v>
      </c>
      <c r="D5" s="12">
        <v>7</v>
      </c>
      <c r="E5" s="22">
        <v>3</v>
      </c>
      <c r="F5" s="22">
        <v>1</v>
      </c>
      <c r="G5" s="157" t="s">
        <v>93</v>
      </c>
      <c r="H5" s="158"/>
      <c r="I5" s="158"/>
      <c r="J5" s="158"/>
      <c r="K5" s="158"/>
      <c r="L5" s="159"/>
      <c r="M5" s="159"/>
    </row>
    <row r="6" spans="3:13" ht="15" x14ac:dyDescent="0.3">
      <c r="C6" s="34" t="s">
        <v>48</v>
      </c>
      <c r="D6" s="12">
        <v>7</v>
      </c>
      <c r="E6" s="22">
        <v>3</v>
      </c>
      <c r="F6" s="22">
        <v>1</v>
      </c>
      <c r="G6" s="157" t="s">
        <v>94</v>
      </c>
      <c r="H6" s="158"/>
      <c r="I6" s="158"/>
      <c r="J6" s="158"/>
      <c r="K6" s="158"/>
      <c r="L6" s="159"/>
      <c r="M6" s="159"/>
    </row>
    <row r="7" spans="3:13" ht="15" x14ac:dyDescent="0.3">
      <c r="C7" s="34" t="s">
        <v>38</v>
      </c>
      <c r="D7" s="12">
        <v>5</v>
      </c>
      <c r="E7" s="22">
        <v>2</v>
      </c>
      <c r="F7" s="22">
        <v>1</v>
      </c>
      <c r="G7" s="260" t="s">
        <v>92</v>
      </c>
      <c r="H7" s="261"/>
      <c r="I7" s="261"/>
      <c r="J7" s="261"/>
      <c r="K7" s="261"/>
      <c r="L7" s="262"/>
    </row>
    <row r="8" spans="3:13" ht="15" x14ac:dyDescent="0.3">
      <c r="C8" s="34" t="s">
        <v>49</v>
      </c>
      <c r="D8" s="12">
        <v>5</v>
      </c>
      <c r="E8" s="22">
        <v>2</v>
      </c>
      <c r="F8" s="22">
        <v>1</v>
      </c>
      <c r="G8" s="260" t="s">
        <v>92</v>
      </c>
      <c r="H8" s="261"/>
      <c r="I8" s="261"/>
      <c r="J8" s="261"/>
      <c r="K8" s="261"/>
      <c r="L8" s="262"/>
    </row>
    <row r="9" spans="3:13" x14ac:dyDescent="0.3">
      <c r="E9" s="21">
        <f>SUM(E4:E8)</f>
        <v>12</v>
      </c>
    </row>
  </sheetData>
  <mergeCells count="6">
    <mergeCell ref="G8:L8"/>
    <mergeCell ref="G3:H3"/>
    <mergeCell ref="G4:L4"/>
    <mergeCell ref="G5:M5"/>
    <mergeCell ref="G6:M6"/>
    <mergeCell ref="G7:L7"/>
  </mergeCell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9"/>
  <sheetViews>
    <sheetView zoomScale="75" zoomScaleNormal="75" workbookViewId="0">
      <pane ySplit="1" topLeftCell="A2" activePane="bottomLeft" state="frozen"/>
      <selection activeCell="I21" sqref="I21"/>
      <selection pane="bottomLeft" activeCell="J25" sqref="J25"/>
    </sheetView>
  </sheetViews>
  <sheetFormatPr defaultColWidth="9.109375" defaultRowHeight="15.6" x14ac:dyDescent="0.3"/>
  <cols>
    <col min="1" max="1" width="5.109375" style="26" bestFit="1" customWidth="1"/>
    <col min="2" max="2" width="18.5546875" style="26" bestFit="1" customWidth="1"/>
    <col min="3" max="3" width="5.109375" style="26" bestFit="1" customWidth="1"/>
    <col min="4" max="4" width="18.6640625" style="26" bestFit="1" customWidth="1"/>
    <col min="5" max="5" width="5.109375" style="26" bestFit="1" customWidth="1"/>
    <col min="6" max="6" width="21.21875" style="26" customWidth="1"/>
    <col min="7" max="7" width="5.109375" style="26" bestFit="1" customWidth="1"/>
    <col min="8" max="8" width="21.44140625" style="26" customWidth="1"/>
    <col min="9" max="9" width="5.44140625" style="26" customWidth="1"/>
    <col min="10" max="10" width="18.33203125" style="26" customWidth="1"/>
    <col min="11" max="16384" width="9.109375" style="26"/>
  </cols>
  <sheetData>
    <row r="1" spans="1:10" x14ac:dyDescent="0.3">
      <c r="A1" s="28" t="s">
        <v>37</v>
      </c>
      <c r="B1" s="32" t="s">
        <v>40</v>
      </c>
      <c r="C1" s="28" t="s">
        <v>37</v>
      </c>
      <c r="D1" s="31" t="s">
        <v>39</v>
      </c>
      <c r="E1" s="29" t="s">
        <v>37</v>
      </c>
      <c r="F1" s="40" t="s">
        <v>48</v>
      </c>
      <c r="G1" s="29" t="s">
        <v>37</v>
      </c>
      <c r="H1" s="30" t="s">
        <v>38</v>
      </c>
      <c r="I1" s="29" t="s">
        <v>37</v>
      </c>
      <c r="J1" s="39" t="s">
        <v>49</v>
      </c>
    </row>
    <row r="2" spans="1:10" x14ac:dyDescent="0.3">
      <c r="A2" s="27">
        <v>1</v>
      </c>
      <c r="B2" s="27" t="s">
        <v>11</v>
      </c>
      <c r="C2" s="27">
        <v>1</v>
      </c>
      <c r="D2" s="27" t="s">
        <v>11</v>
      </c>
      <c r="E2" s="27">
        <v>1</v>
      </c>
      <c r="F2" s="27" t="s">
        <v>11</v>
      </c>
      <c r="G2" s="27">
        <v>1</v>
      </c>
      <c r="H2" s="27" t="s">
        <v>11</v>
      </c>
      <c r="I2" s="27">
        <v>1</v>
      </c>
      <c r="J2" s="27" t="s">
        <v>11</v>
      </c>
    </row>
    <row r="3" spans="1:10" x14ac:dyDescent="0.3">
      <c r="A3" s="27">
        <v>2</v>
      </c>
      <c r="B3" s="27" t="s">
        <v>12</v>
      </c>
      <c r="C3" s="27">
        <v>2</v>
      </c>
      <c r="D3" s="27" t="s">
        <v>50</v>
      </c>
      <c r="E3" s="27">
        <v>2</v>
      </c>
      <c r="F3" s="27" t="s">
        <v>50</v>
      </c>
      <c r="G3" s="27">
        <v>2</v>
      </c>
      <c r="H3" s="27" t="s">
        <v>12</v>
      </c>
      <c r="I3" s="27">
        <v>2</v>
      </c>
      <c r="J3" s="27" t="s">
        <v>12</v>
      </c>
    </row>
    <row r="4" spans="1:10" x14ac:dyDescent="0.3">
      <c r="A4" s="27">
        <v>3</v>
      </c>
      <c r="B4" s="27" t="s">
        <v>13</v>
      </c>
      <c r="C4" s="27">
        <v>3</v>
      </c>
      <c r="D4" s="27" t="s">
        <v>54</v>
      </c>
      <c r="E4" s="27">
        <v>3</v>
      </c>
      <c r="F4" s="27" t="s">
        <v>51</v>
      </c>
      <c r="G4" s="27">
        <v>3</v>
      </c>
      <c r="H4" s="27" t="s">
        <v>13</v>
      </c>
      <c r="I4" s="27">
        <v>3</v>
      </c>
      <c r="J4" s="27" t="s">
        <v>13</v>
      </c>
    </row>
    <row r="5" spans="1:10" x14ac:dyDescent="0.3">
      <c r="A5" s="27">
        <v>4</v>
      </c>
      <c r="B5" s="27" t="s">
        <v>52</v>
      </c>
      <c r="C5" s="27">
        <v>4</v>
      </c>
      <c r="D5" s="27" t="s">
        <v>56</v>
      </c>
      <c r="E5" s="27">
        <v>4</v>
      </c>
      <c r="F5" s="27" t="s">
        <v>52</v>
      </c>
      <c r="G5" s="27">
        <v>4</v>
      </c>
      <c r="H5" s="27" t="s">
        <v>14</v>
      </c>
      <c r="I5" s="27">
        <v>4</v>
      </c>
      <c r="J5" s="27" t="s">
        <v>14</v>
      </c>
    </row>
    <row r="6" spans="1:10" x14ac:dyDescent="0.3">
      <c r="A6" s="27">
        <v>5</v>
      </c>
      <c r="B6" s="27" t="s">
        <v>53</v>
      </c>
      <c r="C6" s="27">
        <v>5</v>
      </c>
      <c r="D6" s="27" t="s">
        <v>57</v>
      </c>
      <c r="E6" s="27">
        <v>5</v>
      </c>
      <c r="F6" s="27" t="s">
        <v>58</v>
      </c>
      <c r="G6" s="27">
        <v>5</v>
      </c>
      <c r="H6" s="27" t="s">
        <v>52</v>
      </c>
      <c r="I6" s="27">
        <v>5</v>
      </c>
      <c r="J6" s="27" t="s">
        <v>59</v>
      </c>
    </row>
    <row r="7" spans="1:10" x14ac:dyDescent="0.3">
      <c r="A7" s="27">
        <v>6</v>
      </c>
      <c r="B7" s="41"/>
      <c r="C7" s="27">
        <v>6</v>
      </c>
      <c r="D7" s="27" t="s">
        <v>58</v>
      </c>
      <c r="E7" s="27">
        <v>6</v>
      </c>
      <c r="F7" s="27" t="s">
        <v>56</v>
      </c>
      <c r="G7" s="27">
        <v>6</v>
      </c>
      <c r="H7" s="27"/>
      <c r="I7" s="27">
        <v>6</v>
      </c>
      <c r="J7" s="27"/>
    </row>
    <row r="8" spans="1:10" x14ac:dyDescent="0.3">
      <c r="A8" s="27">
        <v>7</v>
      </c>
      <c r="B8" s="41"/>
      <c r="C8" s="27">
        <v>7</v>
      </c>
      <c r="D8" s="27" t="s">
        <v>55</v>
      </c>
      <c r="E8" s="27">
        <v>7</v>
      </c>
      <c r="F8" s="27" t="s">
        <v>57</v>
      </c>
      <c r="G8" s="27">
        <v>7</v>
      </c>
      <c r="H8" s="27"/>
      <c r="I8" s="27">
        <v>7</v>
      </c>
      <c r="J8" s="27"/>
    </row>
    <row r="9" spans="1:10" x14ac:dyDescent="0.3">
      <c r="A9" s="33"/>
      <c r="B9" s="33"/>
      <c r="C9" s="33"/>
      <c r="D9" s="33"/>
      <c r="E9" s="33"/>
      <c r="F9" s="33"/>
      <c r="G9" s="33"/>
    </row>
  </sheetData>
  <pageMargins left="0.7" right="0.7" top="0.78740157499999996" bottom="0.78740157499999996" header="0.3" footer="0.3"/>
  <pageSetup paperSize="9" orientation="landscape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8"/>
  <sheetViews>
    <sheetView zoomScale="85" zoomScaleNormal="85" workbookViewId="0">
      <selection activeCell="F18" sqref="F17:F18"/>
    </sheetView>
  </sheetViews>
  <sheetFormatPr defaultRowHeight="14.4" x14ac:dyDescent="0.3"/>
  <cols>
    <col min="1" max="1" width="7.44140625" style="1" customWidth="1"/>
    <col min="2" max="2" width="17.5546875" style="1" customWidth="1"/>
    <col min="3" max="3" width="5" style="1" customWidth="1"/>
    <col min="4" max="4" width="4.44140625" style="1" customWidth="1"/>
    <col min="5" max="5" width="5.109375" style="1" customWidth="1"/>
    <col min="6" max="7" width="4.44140625" style="1" customWidth="1"/>
    <col min="8" max="8" width="5.33203125" style="1" customWidth="1"/>
    <col min="9" max="10" width="4.44140625" style="1" customWidth="1"/>
    <col min="11" max="11" width="5.6640625" style="1" customWidth="1"/>
    <col min="12" max="17" width="4.44140625" style="1" customWidth="1"/>
    <col min="18" max="19" width="8.6640625" style="1" customWidth="1"/>
    <col min="20" max="20" width="6.33203125" style="1" customWidth="1"/>
    <col min="21" max="21" width="2" style="1" customWidth="1"/>
    <col min="22" max="22" width="6.109375" style="1" customWidth="1"/>
    <col min="23" max="23" width="16.33203125" style="1" bestFit="1" customWidth="1"/>
    <col min="24" max="24" width="7.21875" style="1" customWidth="1"/>
    <col min="25" max="25" width="6" style="1" customWidth="1"/>
    <col min="26" max="26" width="3.5546875" style="1" customWidth="1"/>
    <col min="27" max="27" width="5.44140625" style="1" customWidth="1"/>
    <col min="28" max="28" width="10.6640625" style="1" customWidth="1"/>
    <col min="29" max="30" width="4.88671875" style="1" customWidth="1"/>
    <col min="31" max="31" width="8.44140625" style="1" customWidth="1"/>
    <col min="32" max="32" width="11.5546875" style="1" customWidth="1"/>
    <col min="33" max="33" width="13.44140625" style="1" customWidth="1"/>
    <col min="34" max="34" width="3" style="1" customWidth="1"/>
    <col min="35" max="35" width="15.109375" style="1" customWidth="1"/>
    <col min="36" max="36" width="5.44140625" style="1" customWidth="1"/>
    <col min="37" max="37" width="4.44140625" style="1" customWidth="1"/>
    <col min="38" max="38" width="4.88671875" style="1" customWidth="1"/>
    <col min="39" max="246" width="8.6640625" style="1"/>
    <col min="247" max="247" width="5.109375" style="1" customWidth="1"/>
    <col min="248" max="248" width="15.33203125" style="1" customWidth="1"/>
    <col min="249" max="249" width="5" style="1" customWidth="1"/>
    <col min="250" max="265" width="4.44140625" style="1" customWidth="1"/>
    <col min="266" max="266" width="6.44140625" style="1" customWidth="1"/>
    <col min="267" max="272" width="4.44140625" style="1" customWidth="1"/>
    <col min="273" max="274" width="8.6640625" style="1"/>
    <col min="275" max="275" width="6.33203125" style="1" customWidth="1"/>
    <col min="276" max="276" width="2" style="1" customWidth="1"/>
    <col min="277" max="277" width="6.109375" style="1" customWidth="1"/>
    <col min="278" max="502" width="8.6640625" style="1"/>
    <col min="503" max="503" width="5.109375" style="1" customWidth="1"/>
    <col min="504" max="504" width="15.33203125" style="1" customWidth="1"/>
    <col min="505" max="505" width="5" style="1" customWidth="1"/>
    <col min="506" max="521" width="4.44140625" style="1" customWidth="1"/>
    <col min="522" max="522" width="6.44140625" style="1" customWidth="1"/>
    <col min="523" max="528" width="4.44140625" style="1" customWidth="1"/>
    <col min="529" max="530" width="8.6640625" style="1"/>
    <col min="531" max="531" width="6.33203125" style="1" customWidth="1"/>
    <col min="532" max="532" width="2" style="1" customWidth="1"/>
    <col min="533" max="533" width="6.109375" style="1" customWidth="1"/>
    <col min="534" max="758" width="8.6640625" style="1"/>
    <col min="759" max="759" width="5.109375" style="1" customWidth="1"/>
    <col min="760" max="760" width="15.33203125" style="1" customWidth="1"/>
    <col min="761" max="761" width="5" style="1" customWidth="1"/>
    <col min="762" max="777" width="4.44140625" style="1" customWidth="1"/>
    <col min="778" max="778" width="6.44140625" style="1" customWidth="1"/>
    <col min="779" max="784" width="4.44140625" style="1" customWidth="1"/>
    <col min="785" max="786" width="8.6640625" style="1"/>
    <col min="787" max="787" width="6.33203125" style="1" customWidth="1"/>
    <col min="788" max="788" width="2" style="1" customWidth="1"/>
    <col min="789" max="789" width="6.109375" style="1" customWidth="1"/>
    <col min="790" max="1014" width="8.6640625" style="1"/>
    <col min="1015" max="1015" width="5.109375" style="1" customWidth="1"/>
    <col min="1016" max="1016" width="15.33203125" style="1" customWidth="1"/>
    <col min="1017" max="1017" width="5" style="1" customWidth="1"/>
    <col min="1018" max="1033" width="4.44140625" style="1" customWidth="1"/>
    <col min="1034" max="1034" width="6.44140625" style="1" customWidth="1"/>
    <col min="1035" max="1040" width="4.44140625" style="1" customWidth="1"/>
    <col min="1041" max="1042" width="8.6640625" style="1"/>
    <col min="1043" max="1043" width="6.33203125" style="1" customWidth="1"/>
    <col min="1044" max="1044" width="2" style="1" customWidth="1"/>
    <col min="1045" max="1045" width="6.109375" style="1" customWidth="1"/>
    <col min="1046" max="1270" width="8.6640625" style="1"/>
    <col min="1271" max="1271" width="5.109375" style="1" customWidth="1"/>
    <col min="1272" max="1272" width="15.33203125" style="1" customWidth="1"/>
    <col min="1273" max="1273" width="5" style="1" customWidth="1"/>
    <col min="1274" max="1289" width="4.44140625" style="1" customWidth="1"/>
    <col min="1290" max="1290" width="6.44140625" style="1" customWidth="1"/>
    <col min="1291" max="1296" width="4.44140625" style="1" customWidth="1"/>
    <col min="1297" max="1298" width="8.6640625" style="1"/>
    <col min="1299" max="1299" width="6.33203125" style="1" customWidth="1"/>
    <col min="1300" max="1300" width="2" style="1" customWidth="1"/>
    <col min="1301" max="1301" width="6.109375" style="1" customWidth="1"/>
    <col min="1302" max="1526" width="8.6640625" style="1"/>
    <col min="1527" max="1527" width="5.109375" style="1" customWidth="1"/>
    <col min="1528" max="1528" width="15.33203125" style="1" customWidth="1"/>
    <col min="1529" max="1529" width="5" style="1" customWidth="1"/>
    <col min="1530" max="1545" width="4.44140625" style="1" customWidth="1"/>
    <col min="1546" max="1546" width="6.44140625" style="1" customWidth="1"/>
    <col min="1547" max="1552" width="4.44140625" style="1" customWidth="1"/>
    <col min="1553" max="1554" width="8.6640625" style="1"/>
    <col min="1555" max="1555" width="6.33203125" style="1" customWidth="1"/>
    <col min="1556" max="1556" width="2" style="1" customWidth="1"/>
    <col min="1557" max="1557" width="6.109375" style="1" customWidth="1"/>
    <col min="1558" max="1782" width="8.6640625" style="1"/>
    <col min="1783" max="1783" width="5.109375" style="1" customWidth="1"/>
    <col min="1784" max="1784" width="15.33203125" style="1" customWidth="1"/>
    <col min="1785" max="1785" width="5" style="1" customWidth="1"/>
    <col min="1786" max="1801" width="4.44140625" style="1" customWidth="1"/>
    <col min="1802" max="1802" width="6.44140625" style="1" customWidth="1"/>
    <col min="1803" max="1808" width="4.44140625" style="1" customWidth="1"/>
    <col min="1809" max="1810" width="8.6640625" style="1"/>
    <col min="1811" max="1811" width="6.33203125" style="1" customWidth="1"/>
    <col min="1812" max="1812" width="2" style="1" customWidth="1"/>
    <col min="1813" max="1813" width="6.109375" style="1" customWidth="1"/>
    <col min="1814" max="2038" width="8.6640625" style="1"/>
    <col min="2039" max="2039" width="5.109375" style="1" customWidth="1"/>
    <col min="2040" max="2040" width="15.33203125" style="1" customWidth="1"/>
    <col min="2041" max="2041" width="5" style="1" customWidth="1"/>
    <col min="2042" max="2057" width="4.44140625" style="1" customWidth="1"/>
    <col min="2058" max="2058" width="6.44140625" style="1" customWidth="1"/>
    <col min="2059" max="2064" width="4.44140625" style="1" customWidth="1"/>
    <col min="2065" max="2066" width="8.6640625" style="1"/>
    <col min="2067" max="2067" width="6.33203125" style="1" customWidth="1"/>
    <col min="2068" max="2068" width="2" style="1" customWidth="1"/>
    <col min="2069" max="2069" width="6.109375" style="1" customWidth="1"/>
    <col min="2070" max="2294" width="8.6640625" style="1"/>
    <col min="2295" max="2295" width="5.109375" style="1" customWidth="1"/>
    <col min="2296" max="2296" width="15.33203125" style="1" customWidth="1"/>
    <col min="2297" max="2297" width="5" style="1" customWidth="1"/>
    <col min="2298" max="2313" width="4.44140625" style="1" customWidth="1"/>
    <col min="2314" max="2314" width="6.44140625" style="1" customWidth="1"/>
    <col min="2315" max="2320" width="4.44140625" style="1" customWidth="1"/>
    <col min="2321" max="2322" width="8.6640625" style="1"/>
    <col min="2323" max="2323" width="6.33203125" style="1" customWidth="1"/>
    <col min="2324" max="2324" width="2" style="1" customWidth="1"/>
    <col min="2325" max="2325" width="6.109375" style="1" customWidth="1"/>
    <col min="2326" max="2550" width="8.6640625" style="1"/>
    <col min="2551" max="2551" width="5.109375" style="1" customWidth="1"/>
    <col min="2552" max="2552" width="15.33203125" style="1" customWidth="1"/>
    <col min="2553" max="2553" width="5" style="1" customWidth="1"/>
    <col min="2554" max="2569" width="4.44140625" style="1" customWidth="1"/>
    <col min="2570" max="2570" width="6.44140625" style="1" customWidth="1"/>
    <col min="2571" max="2576" width="4.44140625" style="1" customWidth="1"/>
    <col min="2577" max="2578" width="8.6640625" style="1"/>
    <col min="2579" max="2579" width="6.33203125" style="1" customWidth="1"/>
    <col min="2580" max="2580" width="2" style="1" customWidth="1"/>
    <col min="2581" max="2581" width="6.109375" style="1" customWidth="1"/>
    <col min="2582" max="2806" width="8.6640625" style="1"/>
    <col min="2807" max="2807" width="5.109375" style="1" customWidth="1"/>
    <col min="2808" max="2808" width="15.33203125" style="1" customWidth="1"/>
    <col min="2809" max="2809" width="5" style="1" customWidth="1"/>
    <col min="2810" max="2825" width="4.44140625" style="1" customWidth="1"/>
    <col min="2826" max="2826" width="6.44140625" style="1" customWidth="1"/>
    <col min="2827" max="2832" width="4.44140625" style="1" customWidth="1"/>
    <col min="2833" max="2834" width="8.6640625" style="1"/>
    <col min="2835" max="2835" width="6.33203125" style="1" customWidth="1"/>
    <col min="2836" max="2836" width="2" style="1" customWidth="1"/>
    <col min="2837" max="2837" width="6.109375" style="1" customWidth="1"/>
    <col min="2838" max="3062" width="8.6640625" style="1"/>
    <col min="3063" max="3063" width="5.109375" style="1" customWidth="1"/>
    <col min="3064" max="3064" width="15.33203125" style="1" customWidth="1"/>
    <col min="3065" max="3065" width="5" style="1" customWidth="1"/>
    <col min="3066" max="3081" width="4.44140625" style="1" customWidth="1"/>
    <col min="3082" max="3082" width="6.44140625" style="1" customWidth="1"/>
    <col min="3083" max="3088" width="4.44140625" style="1" customWidth="1"/>
    <col min="3089" max="3090" width="8.6640625" style="1"/>
    <col min="3091" max="3091" width="6.33203125" style="1" customWidth="1"/>
    <col min="3092" max="3092" width="2" style="1" customWidth="1"/>
    <col min="3093" max="3093" width="6.109375" style="1" customWidth="1"/>
    <col min="3094" max="3318" width="8.6640625" style="1"/>
    <col min="3319" max="3319" width="5.109375" style="1" customWidth="1"/>
    <col min="3320" max="3320" width="15.33203125" style="1" customWidth="1"/>
    <col min="3321" max="3321" width="5" style="1" customWidth="1"/>
    <col min="3322" max="3337" width="4.44140625" style="1" customWidth="1"/>
    <col min="3338" max="3338" width="6.44140625" style="1" customWidth="1"/>
    <col min="3339" max="3344" width="4.44140625" style="1" customWidth="1"/>
    <col min="3345" max="3346" width="8.6640625" style="1"/>
    <col min="3347" max="3347" width="6.33203125" style="1" customWidth="1"/>
    <col min="3348" max="3348" width="2" style="1" customWidth="1"/>
    <col min="3349" max="3349" width="6.109375" style="1" customWidth="1"/>
    <col min="3350" max="3574" width="8.6640625" style="1"/>
    <col min="3575" max="3575" width="5.109375" style="1" customWidth="1"/>
    <col min="3576" max="3576" width="15.33203125" style="1" customWidth="1"/>
    <col min="3577" max="3577" width="5" style="1" customWidth="1"/>
    <col min="3578" max="3593" width="4.44140625" style="1" customWidth="1"/>
    <col min="3594" max="3594" width="6.44140625" style="1" customWidth="1"/>
    <col min="3595" max="3600" width="4.44140625" style="1" customWidth="1"/>
    <col min="3601" max="3602" width="8.6640625" style="1"/>
    <col min="3603" max="3603" width="6.33203125" style="1" customWidth="1"/>
    <col min="3604" max="3604" width="2" style="1" customWidth="1"/>
    <col min="3605" max="3605" width="6.109375" style="1" customWidth="1"/>
    <col min="3606" max="3830" width="8.6640625" style="1"/>
    <col min="3831" max="3831" width="5.109375" style="1" customWidth="1"/>
    <col min="3832" max="3832" width="15.33203125" style="1" customWidth="1"/>
    <col min="3833" max="3833" width="5" style="1" customWidth="1"/>
    <col min="3834" max="3849" width="4.44140625" style="1" customWidth="1"/>
    <col min="3850" max="3850" width="6.44140625" style="1" customWidth="1"/>
    <col min="3851" max="3856" width="4.44140625" style="1" customWidth="1"/>
    <col min="3857" max="3858" width="8.6640625" style="1"/>
    <col min="3859" max="3859" width="6.33203125" style="1" customWidth="1"/>
    <col min="3860" max="3860" width="2" style="1" customWidth="1"/>
    <col min="3861" max="3861" width="6.109375" style="1" customWidth="1"/>
    <col min="3862" max="4086" width="8.6640625" style="1"/>
    <col min="4087" max="4087" width="5.109375" style="1" customWidth="1"/>
    <col min="4088" max="4088" width="15.33203125" style="1" customWidth="1"/>
    <col min="4089" max="4089" width="5" style="1" customWidth="1"/>
    <col min="4090" max="4105" width="4.44140625" style="1" customWidth="1"/>
    <col min="4106" max="4106" width="6.44140625" style="1" customWidth="1"/>
    <col min="4107" max="4112" width="4.44140625" style="1" customWidth="1"/>
    <col min="4113" max="4114" width="8.6640625" style="1"/>
    <col min="4115" max="4115" width="6.33203125" style="1" customWidth="1"/>
    <col min="4116" max="4116" width="2" style="1" customWidth="1"/>
    <col min="4117" max="4117" width="6.109375" style="1" customWidth="1"/>
    <col min="4118" max="4342" width="8.6640625" style="1"/>
    <col min="4343" max="4343" width="5.109375" style="1" customWidth="1"/>
    <col min="4344" max="4344" width="15.33203125" style="1" customWidth="1"/>
    <col min="4345" max="4345" width="5" style="1" customWidth="1"/>
    <col min="4346" max="4361" width="4.44140625" style="1" customWidth="1"/>
    <col min="4362" max="4362" width="6.44140625" style="1" customWidth="1"/>
    <col min="4363" max="4368" width="4.44140625" style="1" customWidth="1"/>
    <col min="4369" max="4370" width="8.6640625" style="1"/>
    <col min="4371" max="4371" width="6.33203125" style="1" customWidth="1"/>
    <col min="4372" max="4372" width="2" style="1" customWidth="1"/>
    <col min="4373" max="4373" width="6.109375" style="1" customWidth="1"/>
    <col min="4374" max="4598" width="8.6640625" style="1"/>
    <col min="4599" max="4599" width="5.109375" style="1" customWidth="1"/>
    <col min="4600" max="4600" width="15.33203125" style="1" customWidth="1"/>
    <col min="4601" max="4601" width="5" style="1" customWidth="1"/>
    <col min="4602" max="4617" width="4.44140625" style="1" customWidth="1"/>
    <col min="4618" max="4618" width="6.44140625" style="1" customWidth="1"/>
    <col min="4619" max="4624" width="4.44140625" style="1" customWidth="1"/>
    <col min="4625" max="4626" width="8.6640625" style="1"/>
    <col min="4627" max="4627" width="6.33203125" style="1" customWidth="1"/>
    <col min="4628" max="4628" width="2" style="1" customWidth="1"/>
    <col min="4629" max="4629" width="6.109375" style="1" customWidth="1"/>
    <col min="4630" max="4854" width="8.6640625" style="1"/>
    <col min="4855" max="4855" width="5.109375" style="1" customWidth="1"/>
    <col min="4856" max="4856" width="15.33203125" style="1" customWidth="1"/>
    <col min="4857" max="4857" width="5" style="1" customWidth="1"/>
    <col min="4858" max="4873" width="4.44140625" style="1" customWidth="1"/>
    <col min="4874" max="4874" width="6.44140625" style="1" customWidth="1"/>
    <col min="4875" max="4880" width="4.44140625" style="1" customWidth="1"/>
    <col min="4881" max="4882" width="8.6640625" style="1"/>
    <col min="4883" max="4883" width="6.33203125" style="1" customWidth="1"/>
    <col min="4884" max="4884" width="2" style="1" customWidth="1"/>
    <col min="4885" max="4885" width="6.109375" style="1" customWidth="1"/>
    <col min="4886" max="5110" width="8.6640625" style="1"/>
    <col min="5111" max="5111" width="5.109375" style="1" customWidth="1"/>
    <col min="5112" max="5112" width="15.33203125" style="1" customWidth="1"/>
    <col min="5113" max="5113" width="5" style="1" customWidth="1"/>
    <col min="5114" max="5129" width="4.44140625" style="1" customWidth="1"/>
    <col min="5130" max="5130" width="6.44140625" style="1" customWidth="1"/>
    <col min="5131" max="5136" width="4.44140625" style="1" customWidth="1"/>
    <col min="5137" max="5138" width="8.6640625" style="1"/>
    <col min="5139" max="5139" width="6.33203125" style="1" customWidth="1"/>
    <col min="5140" max="5140" width="2" style="1" customWidth="1"/>
    <col min="5141" max="5141" width="6.109375" style="1" customWidth="1"/>
    <col min="5142" max="5366" width="8.6640625" style="1"/>
    <col min="5367" max="5367" width="5.109375" style="1" customWidth="1"/>
    <col min="5368" max="5368" width="15.33203125" style="1" customWidth="1"/>
    <col min="5369" max="5369" width="5" style="1" customWidth="1"/>
    <col min="5370" max="5385" width="4.44140625" style="1" customWidth="1"/>
    <col min="5386" max="5386" width="6.44140625" style="1" customWidth="1"/>
    <col min="5387" max="5392" width="4.44140625" style="1" customWidth="1"/>
    <col min="5393" max="5394" width="8.6640625" style="1"/>
    <col min="5395" max="5395" width="6.33203125" style="1" customWidth="1"/>
    <col min="5396" max="5396" width="2" style="1" customWidth="1"/>
    <col min="5397" max="5397" width="6.109375" style="1" customWidth="1"/>
    <col min="5398" max="5622" width="8.6640625" style="1"/>
    <col min="5623" max="5623" width="5.109375" style="1" customWidth="1"/>
    <col min="5624" max="5624" width="15.33203125" style="1" customWidth="1"/>
    <col min="5625" max="5625" width="5" style="1" customWidth="1"/>
    <col min="5626" max="5641" width="4.44140625" style="1" customWidth="1"/>
    <col min="5642" max="5642" width="6.44140625" style="1" customWidth="1"/>
    <col min="5643" max="5648" width="4.44140625" style="1" customWidth="1"/>
    <col min="5649" max="5650" width="8.6640625" style="1"/>
    <col min="5651" max="5651" width="6.33203125" style="1" customWidth="1"/>
    <col min="5652" max="5652" width="2" style="1" customWidth="1"/>
    <col min="5653" max="5653" width="6.109375" style="1" customWidth="1"/>
    <col min="5654" max="5878" width="8.6640625" style="1"/>
    <col min="5879" max="5879" width="5.109375" style="1" customWidth="1"/>
    <col min="5880" max="5880" width="15.33203125" style="1" customWidth="1"/>
    <col min="5881" max="5881" width="5" style="1" customWidth="1"/>
    <col min="5882" max="5897" width="4.44140625" style="1" customWidth="1"/>
    <col min="5898" max="5898" width="6.44140625" style="1" customWidth="1"/>
    <col min="5899" max="5904" width="4.44140625" style="1" customWidth="1"/>
    <col min="5905" max="5906" width="8.6640625" style="1"/>
    <col min="5907" max="5907" width="6.33203125" style="1" customWidth="1"/>
    <col min="5908" max="5908" width="2" style="1" customWidth="1"/>
    <col min="5909" max="5909" width="6.109375" style="1" customWidth="1"/>
    <col min="5910" max="6134" width="8.6640625" style="1"/>
    <col min="6135" max="6135" width="5.109375" style="1" customWidth="1"/>
    <col min="6136" max="6136" width="15.33203125" style="1" customWidth="1"/>
    <col min="6137" max="6137" width="5" style="1" customWidth="1"/>
    <col min="6138" max="6153" width="4.44140625" style="1" customWidth="1"/>
    <col min="6154" max="6154" width="6.44140625" style="1" customWidth="1"/>
    <col min="6155" max="6160" width="4.44140625" style="1" customWidth="1"/>
    <col min="6161" max="6162" width="8.6640625" style="1"/>
    <col min="6163" max="6163" width="6.33203125" style="1" customWidth="1"/>
    <col min="6164" max="6164" width="2" style="1" customWidth="1"/>
    <col min="6165" max="6165" width="6.109375" style="1" customWidth="1"/>
    <col min="6166" max="6390" width="8.6640625" style="1"/>
    <col min="6391" max="6391" width="5.109375" style="1" customWidth="1"/>
    <col min="6392" max="6392" width="15.33203125" style="1" customWidth="1"/>
    <col min="6393" max="6393" width="5" style="1" customWidth="1"/>
    <col min="6394" max="6409" width="4.44140625" style="1" customWidth="1"/>
    <col min="6410" max="6410" width="6.44140625" style="1" customWidth="1"/>
    <col min="6411" max="6416" width="4.44140625" style="1" customWidth="1"/>
    <col min="6417" max="6418" width="8.6640625" style="1"/>
    <col min="6419" max="6419" width="6.33203125" style="1" customWidth="1"/>
    <col min="6420" max="6420" width="2" style="1" customWidth="1"/>
    <col min="6421" max="6421" width="6.109375" style="1" customWidth="1"/>
    <col min="6422" max="6646" width="8.6640625" style="1"/>
    <col min="6647" max="6647" width="5.109375" style="1" customWidth="1"/>
    <col min="6648" max="6648" width="15.33203125" style="1" customWidth="1"/>
    <col min="6649" max="6649" width="5" style="1" customWidth="1"/>
    <col min="6650" max="6665" width="4.44140625" style="1" customWidth="1"/>
    <col min="6666" max="6666" width="6.44140625" style="1" customWidth="1"/>
    <col min="6667" max="6672" width="4.44140625" style="1" customWidth="1"/>
    <col min="6673" max="6674" width="8.6640625" style="1"/>
    <col min="6675" max="6675" width="6.33203125" style="1" customWidth="1"/>
    <col min="6676" max="6676" width="2" style="1" customWidth="1"/>
    <col min="6677" max="6677" width="6.109375" style="1" customWidth="1"/>
    <col min="6678" max="6902" width="8.6640625" style="1"/>
    <col min="6903" max="6903" width="5.109375" style="1" customWidth="1"/>
    <col min="6904" max="6904" width="15.33203125" style="1" customWidth="1"/>
    <col min="6905" max="6905" width="5" style="1" customWidth="1"/>
    <col min="6906" max="6921" width="4.44140625" style="1" customWidth="1"/>
    <col min="6922" max="6922" width="6.44140625" style="1" customWidth="1"/>
    <col min="6923" max="6928" width="4.44140625" style="1" customWidth="1"/>
    <col min="6929" max="6930" width="8.6640625" style="1"/>
    <col min="6931" max="6931" width="6.33203125" style="1" customWidth="1"/>
    <col min="6932" max="6932" width="2" style="1" customWidth="1"/>
    <col min="6933" max="6933" width="6.109375" style="1" customWidth="1"/>
    <col min="6934" max="7158" width="8.6640625" style="1"/>
    <col min="7159" max="7159" width="5.109375" style="1" customWidth="1"/>
    <col min="7160" max="7160" width="15.33203125" style="1" customWidth="1"/>
    <col min="7161" max="7161" width="5" style="1" customWidth="1"/>
    <col min="7162" max="7177" width="4.44140625" style="1" customWidth="1"/>
    <col min="7178" max="7178" width="6.44140625" style="1" customWidth="1"/>
    <col min="7179" max="7184" width="4.44140625" style="1" customWidth="1"/>
    <col min="7185" max="7186" width="8.6640625" style="1"/>
    <col min="7187" max="7187" width="6.33203125" style="1" customWidth="1"/>
    <col min="7188" max="7188" width="2" style="1" customWidth="1"/>
    <col min="7189" max="7189" width="6.109375" style="1" customWidth="1"/>
    <col min="7190" max="7414" width="8.6640625" style="1"/>
    <col min="7415" max="7415" width="5.109375" style="1" customWidth="1"/>
    <col min="7416" max="7416" width="15.33203125" style="1" customWidth="1"/>
    <col min="7417" max="7417" width="5" style="1" customWidth="1"/>
    <col min="7418" max="7433" width="4.44140625" style="1" customWidth="1"/>
    <col min="7434" max="7434" width="6.44140625" style="1" customWidth="1"/>
    <col min="7435" max="7440" width="4.44140625" style="1" customWidth="1"/>
    <col min="7441" max="7442" width="8.6640625" style="1"/>
    <col min="7443" max="7443" width="6.33203125" style="1" customWidth="1"/>
    <col min="7444" max="7444" width="2" style="1" customWidth="1"/>
    <col min="7445" max="7445" width="6.109375" style="1" customWidth="1"/>
    <col min="7446" max="7670" width="8.6640625" style="1"/>
    <col min="7671" max="7671" width="5.109375" style="1" customWidth="1"/>
    <col min="7672" max="7672" width="15.33203125" style="1" customWidth="1"/>
    <col min="7673" max="7673" width="5" style="1" customWidth="1"/>
    <col min="7674" max="7689" width="4.44140625" style="1" customWidth="1"/>
    <col min="7690" max="7690" width="6.44140625" style="1" customWidth="1"/>
    <col min="7691" max="7696" width="4.44140625" style="1" customWidth="1"/>
    <col min="7697" max="7698" width="8.6640625" style="1"/>
    <col min="7699" max="7699" width="6.33203125" style="1" customWidth="1"/>
    <col min="7700" max="7700" width="2" style="1" customWidth="1"/>
    <col min="7701" max="7701" width="6.109375" style="1" customWidth="1"/>
    <col min="7702" max="7926" width="8.6640625" style="1"/>
    <col min="7927" max="7927" width="5.109375" style="1" customWidth="1"/>
    <col min="7928" max="7928" width="15.33203125" style="1" customWidth="1"/>
    <col min="7929" max="7929" width="5" style="1" customWidth="1"/>
    <col min="7930" max="7945" width="4.44140625" style="1" customWidth="1"/>
    <col min="7946" max="7946" width="6.44140625" style="1" customWidth="1"/>
    <col min="7947" max="7952" width="4.44140625" style="1" customWidth="1"/>
    <col min="7953" max="7954" width="8.6640625" style="1"/>
    <col min="7955" max="7955" width="6.33203125" style="1" customWidth="1"/>
    <col min="7956" max="7956" width="2" style="1" customWidth="1"/>
    <col min="7957" max="7957" width="6.109375" style="1" customWidth="1"/>
    <col min="7958" max="8182" width="8.6640625" style="1"/>
    <col min="8183" max="8183" width="5.109375" style="1" customWidth="1"/>
    <col min="8184" max="8184" width="15.33203125" style="1" customWidth="1"/>
    <col min="8185" max="8185" width="5" style="1" customWidth="1"/>
    <col min="8186" max="8201" width="4.44140625" style="1" customWidth="1"/>
    <col min="8202" max="8202" width="6.44140625" style="1" customWidth="1"/>
    <col min="8203" max="8208" width="4.44140625" style="1" customWidth="1"/>
    <col min="8209" max="8210" width="8.6640625" style="1"/>
    <col min="8211" max="8211" width="6.33203125" style="1" customWidth="1"/>
    <col min="8212" max="8212" width="2" style="1" customWidth="1"/>
    <col min="8213" max="8213" width="6.109375" style="1" customWidth="1"/>
    <col min="8214" max="8438" width="8.6640625" style="1"/>
    <col min="8439" max="8439" width="5.109375" style="1" customWidth="1"/>
    <col min="8440" max="8440" width="15.33203125" style="1" customWidth="1"/>
    <col min="8441" max="8441" width="5" style="1" customWidth="1"/>
    <col min="8442" max="8457" width="4.44140625" style="1" customWidth="1"/>
    <col min="8458" max="8458" width="6.44140625" style="1" customWidth="1"/>
    <col min="8459" max="8464" width="4.44140625" style="1" customWidth="1"/>
    <col min="8465" max="8466" width="8.6640625" style="1"/>
    <col min="8467" max="8467" width="6.33203125" style="1" customWidth="1"/>
    <col min="8468" max="8468" width="2" style="1" customWidth="1"/>
    <col min="8469" max="8469" width="6.109375" style="1" customWidth="1"/>
    <col min="8470" max="8694" width="8.6640625" style="1"/>
    <col min="8695" max="8695" width="5.109375" style="1" customWidth="1"/>
    <col min="8696" max="8696" width="15.33203125" style="1" customWidth="1"/>
    <col min="8697" max="8697" width="5" style="1" customWidth="1"/>
    <col min="8698" max="8713" width="4.44140625" style="1" customWidth="1"/>
    <col min="8714" max="8714" width="6.44140625" style="1" customWidth="1"/>
    <col min="8715" max="8720" width="4.44140625" style="1" customWidth="1"/>
    <col min="8721" max="8722" width="8.6640625" style="1"/>
    <col min="8723" max="8723" width="6.33203125" style="1" customWidth="1"/>
    <col min="8724" max="8724" width="2" style="1" customWidth="1"/>
    <col min="8725" max="8725" width="6.109375" style="1" customWidth="1"/>
    <col min="8726" max="8950" width="8.6640625" style="1"/>
    <col min="8951" max="8951" width="5.109375" style="1" customWidth="1"/>
    <col min="8952" max="8952" width="15.33203125" style="1" customWidth="1"/>
    <col min="8953" max="8953" width="5" style="1" customWidth="1"/>
    <col min="8954" max="8969" width="4.44140625" style="1" customWidth="1"/>
    <col min="8970" max="8970" width="6.44140625" style="1" customWidth="1"/>
    <col min="8971" max="8976" width="4.44140625" style="1" customWidth="1"/>
    <col min="8977" max="8978" width="8.6640625" style="1"/>
    <col min="8979" max="8979" width="6.33203125" style="1" customWidth="1"/>
    <col min="8980" max="8980" width="2" style="1" customWidth="1"/>
    <col min="8981" max="8981" width="6.109375" style="1" customWidth="1"/>
    <col min="8982" max="9206" width="8.6640625" style="1"/>
    <col min="9207" max="9207" width="5.109375" style="1" customWidth="1"/>
    <col min="9208" max="9208" width="15.33203125" style="1" customWidth="1"/>
    <col min="9209" max="9209" width="5" style="1" customWidth="1"/>
    <col min="9210" max="9225" width="4.44140625" style="1" customWidth="1"/>
    <col min="9226" max="9226" width="6.44140625" style="1" customWidth="1"/>
    <col min="9227" max="9232" width="4.44140625" style="1" customWidth="1"/>
    <col min="9233" max="9234" width="8.6640625" style="1"/>
    <col min="9235" max="9235" width="6.33203125" style="1" customWidth="1"/>
    <col min="9236" max="9236" width="2" style="1" customWidth="1"/>
    <col min="9237" max="9237" width="6.109375" style="1" customWidth="1"/>
    <col min="9238" max="9462" width="8.6640625" style="1"/>
    <col min="9463" max="9463" width="5.109375" style="1" customWidth="1"/>
    <col min="9464" max="9464" width="15.33203125" style="1" customWidth="1"/>
    <col min="9465" max="9465" width="5" style="1" customWidth="1"/>
    <col min="9466" max="9481" width="4.44140625" style="1" customWidth="1"/>
    <col min="9482" max="9482" width="6.44140625" style="1" customWidth="1"/>
    <col min="9483" max="9488" width="4.44140625" style="1" customWidth="1"/>
    <col min="9489" max="9490" width="8.6640625" style="1"/>
    <col min="9491" max="9491" width="6.33203125" style="1" customWidth="1"/>
    <col min="9492" max="9492" width="2" style="1" customWidth="1"/>
    <col min="9493" max="9493" width="6.109375" style="1" customWidth="1"/>
    <col min="9494" max="9718" width="8.6640625" style="1"/>
    <col min="9719" max="9719" width="5.109375" style="1" customWidth="1"/>
    <col min="9720" max="9720" width="15.33203125" style="1" customWidth="1"/>
    <col min="9721" max="9721" width="5" style="1" customWidth="1"/>
    <col min="9722" max="9737" width="4.44140625" style="1" customWidth="1"/>
    <col min="9738" max="9738" width="6.44140625" style="1" customWidth="1"/>
    <col min="9739" max="9744" width="4.44140625" style="1" customWidth="1"/>
    <col min="9745" max="9746" width="8.6640625" style="1"/>
    <col min="9747" max="9747" width="6.33203125" style="1" customWidth="1"/>
    <col min="9748" max="9748" width="2" style="1" customWidth="1"/>
    <col min="9749" max="9749" width="6.109375" style="1" customWidth="1"/>
    <col min="9750" max="9974" width="8.6640625" style="1"/>
    <col min="9975" max="9975" width="5.109375" style="1" customWidth="1"/>
    <col min="9976" max="9976" width="15.33203125" style="1" customWidth="1"/>
    <col min="9977" max="9977" width="5" style="1" customWidth="1"/>
    <col min="9978" max="9993" width="4.44140625" style="1" customWidth="1"/>
    <col min="9994" max="9994" width="6.44140625" style="1" customWidth="1"/>
    <col min="9995" max="10000" width="4.44140625" style="1" customWidth="1"/>
    <col min="10001" max="10002" width="8.6640625" style="1"/>
    <col min="10003" max="10003" width="6.33203125" style="1" customWidth="1"/>
    <col min="10004" max="10004" width="2" style="1" customWidth="1"/>
    <col min="10005" max="10005" width="6.109375" style="1" customWidth="1"/>
    <col min="10006" max="10230" width="8.6640625" style="1"/>
    <col min="10231" max="10231" width="5.109375" style="1" customWidth="1"/>
    <col min="10232" max="10232" width="15.33203125" style="1" customWidth="1"/>
    <col min="10233" max="10233" width="5" style="1" customWidth="1"/>
    <col min="10234" max="10249" width="4.44140625" style="1" customWidth="1"/>
    <col min="10250" max="10250" width="6.44140625" style="1" customWidth="1"/>
    <col min="10251" max="10256" width="4.44140625" style="1" customWidth="1"/>
    <col min="10257" max="10258" width="8.6640625" style="1"/>
    <col min="10259" max="10259" width="6.33203125" style="1" customWidth="1"/>
    <col min="10260" max="10260" width="2" style="1" customWidth="1"/>
    <col min="10261" max="10261" width="6.109375" style="1" customWidth="1"/>
    <col min="10262" max="10486" width="8.6640625" style="1"/>
    <col min="10487" max="10487" width="5.109375" style="1" customWidth="1"/>
    <col min="10488" max="10488" width="15.33203125" style="1" customWidth="1"/>
    <col min="10489" max="10489" width="5" style="1" customWidth="1"/>
    <col min="10490" max="10505" width="4.44140625" style="1" customWidth="1"/>
    <col min="10506" max="10506" width="6.44140625" style="1" customWidth="1"/>
    <col min="10507" max="10512" width="4.44140625" style="1" customWidth="1"/>
    <col min="10513" max="10514" width="8.6640625" style="1"/>
    <col min="10515" max="10515" width="6.33203125" style="1" customWidth="1"/>
    <col min="10516" max="10516" width="2" style="1" customWidth="1"/>
    <col min="10517" max="10517" width="6.109375" style="1" customWidth="1"/>
    <col min="10518" max="10742" width="8.6640625" style="1"/>
    <col min="10743" max="10743" width="5.109375" style="1" customWidth="1"/>
    <col min="10744" max="10744" width="15.33203125" style="1" customWidth="1"/>
    <col min="10745" max="10745" width="5" style="1" customWidth="1"/>
    <col min="10746" max="10761" width="4.44140625" style="1" customWidth="1"/>
    <col min="10762" max="10762" width="6.44140625" style="1" customWidth="1"/>
    <col min="10763" max="10768" width="4.44140625" style="1" customWidth="1"/>
    <col min="10769" max="10770" width="8.6640625" style="1"/>
    <col min="10771" max="10771" width="6.33203125" style="1" customWidth="1"/>
    <col min="10772" max="10772" width="2" style="1" customWidth="1"/>
    <col min="10773" max="10773" width="6.109375" style="1" customWidth="1"/>
    <col min="10774" max="10998" width="8.6640625" style="1"/>
    <col min="10999" max="10999" width="5.109375" style="1" customWidth="1"/>
    <col min="11000" max="11000" width="15.33203125" style="1" customWidth="1"/>
    <col min="11001" max="11001" width="5" style="1" customWidth="1"/>
    <col min="11002" max="11017" width="4.44140625" style="1" customWidth="1"/>
    <col min="11018" max="11018" width="6.44140625" style="1" customWidth="1"/>
    <col min="11019" max="11024" width="4.44140625" style="1" customWidth="1"/>
    <col min="11025" max="11026" width="8.6640625" style="1"/>
    <col min="11027" max="11027" width="6.33203125" style="1" customWidth="1"/>
    <col min="11028" max="11028" width="2" style="1" customWidth="1"/>
    <col min="11029" max="11029" width="6.109375" style="1" customWidth="1"/>
    <col min="11030" max="11254" width="8.6640625" style="1"/>
    <col min="11255" max="11255" width="5.109375" style="1" customWidth="1"/>
    <col min="11256" max="11256" width="15.33203125" style="1" customWidth="1"/>
    <col min="11257" max="11257" width="5" style="1" customWidth="1"/>
    <col min="11258" max="11273" width="4.44140625" style="1" customWidth="1"/>
    <col min="11274" max="11274" width="6.44140625" style="1" customWidth="1"/>
    <col min="11275" max="11280" width="4.44140625" style="1" customWidth="1"/>
    <col min="11281" max="11282" width="8.6640625" style="1"/>
    <col min="11283" max="11283" width="6.33203125" style="1" customWidth="1"/>
    <col min="11284" max="11284" width="2" style="1" customWidth="1"/>
    <col min="11285" max="11285" width="6.109375" style="1" customWidth="1"/>
    <col min="11286" max="11510" width="8.6640625" style="1"/>
    <col min="11511" max="11511" width="5.109375" style="1" customWidth="1"/>
    <col min="11512" max="11512" width="15.33203125" style="1" customWidth="1"/>
    <col min="11513" max="11513" width="5" style="1" customWidth="1"/>
    <col min="11514" max="11529" width="4.44140625" style="1" customWidth="1"/>
    <col min="11530" max="11530" width="6.44140625" style="1" customWidth="1"/>
    <col min="11531" max="11536" width="4.44140625" style="1" customWidth="1"/>
    <col min="11537" max="11538" width="8.6640625" style="1"/>
    <col min="11539" max="11539" width="6.33203125" style="1" customWidth="1"/>
    <col min="11540" max="11540" width="2" style="1" customWidth="1"/>
    <col min="11541" max="11541" width="6.109375" style="1" customWidth="1"/>
    <col min="11542" max="11766" width="8.6640625" style="1"/>
    <col min="11767" max="11767" width="5.109375" style="1" customWidth="1"/>
    <col min="11768" max="11768" width="15.33203125" style="1" customWidth="1"/>
    <col min="11769" max="11769" width="5" style="1" customWidth="1"/>
    <col min="11770" max="11785" width="4.44140625" style="1" customWidth="1"/>
    <col min="11786" max="11786" width="6.44140625" style="1" customWidth="1"/>
    <col min="11787" max="11792" width="4.44140625" style="1" customWidth="1"/>
    <col min="11793" max="11794" width="8.6640625" style="1"/>
    <col min="11795" max="11795" width="6.33203125" style="1" customWidth="1"/>
    <col min="11796" max="11796" width="2" style="1" customWidth="1"/>
    <col min="11797" max="11797" width="6.109375" style="1" customWidth="1"/>
    <col min="11798" max="12022" width="8.6640625" style="1"/>
    <col min="12023" max="12023" width="5.109375" style="1" customWidth="1"/>
    <col min="12024" max="12024" width="15.33203125" style="1" customWidth="1"/>
    <col min="12025" max="12025" width="5" style="1" customWidth="1"/>
    <col min="12026" max="12041" width="4.44140625" style="1" customWidth="1"/>
    <col min="12042" max="12042" width="6.44140625" style="1" customWidth="1"/>
    <col min="12043" max="12048" width="4.44140625" style="1" customWidth="1"/>
    <col min="12049" max="12050" width="8.6640625" style="1"/>
    <col min="12051" max="12051" width="6.33203125" style="1" customWidth="1"/>
    <col min="12052" max="12052" width="2" style="1" customWidth="1"/>
    <col min="12053" max="12053" width="6.109375" style="1" customWidth="1"/>
    <col min="12054" max="12278" width="8.6640625" style="1"/>
    <col min="12279" max="12279" width="5.109375" style="1" customWidth="1"/>
    <col min="12280" max="12280" width="15.33203125" style="1" customWidth="1"/>
    <col min="12281" max="12281" width="5" style="1" customWidth="1"/>
    <col min="12282" max="12297" width="4.44140625" style="1" customWidth="1"/>
    <col min="12298" max="12298" width="6.44140625" style="1" customWidth="1"/>
    <col min="12299" max="12304" width="4.44140625" style="1" customWidth="1"/>
    <col min="12305" max="12306" width="8.6640625" style="1"/>
    <col min="12307" max="12307" width="6.33203125" style="1" customWidth="1"/>
    <col min="12308" max="12308" width="2" style="1" customWidth="1"/>
    <col min="12309" max="12309" width="6.109375" style="1" customWidth="1"/>
    <col min="12310" max="12534" width="8.6640625" style="1"/>
    <col min="12535" max="12535" width="5.109375" style="1" customWidth="1"/>
    <col min="12536" max="12536" width="15.33203125" style="1" customWidth="1"/>
    <col min="12537" max="12537" width="5" style="1" customWidth="1"/>
    <col min="12538" max="12553" width="4.44140625" style="1" customWidth="1"/>
    <col min="12554" max="12554" width="6.44140625" style="1" customWidth="1"/>
    <col min="12555" max="12560" width="4.44140625" style="1" customWidth="1"/>
    <col min="12561" max="12562" width="8.6640625" style="1"/>
    <col min="12563" max="12563" width="6.33203125" style="1" customWidth="1"/>
    <col min="12564" max="12564" width="2" style="1" customWidth="1"/>
    <col min="12565" max="12565" width="6.109375" style="1" customWidth="1"/>
    <col min="12566" max="12790" width="8.6640625" style="1"/>
    <col min="12791" max="12791" width="5.109375" style="1" customWidth="1"/>
    <col min="12792" max="12792" width="15.33203125" style="1" customWidth="1"/>
    <col min="12793" max="12793" width="5" style="1" customWidth="1"/>
    <col min="12794" max="12809" width="4.44140625" style="1" customWidth="1"/>
    <col min="12810" max="12810" width="6.44140625" style="1" customWidth="1"/>
    <col min="12811" max="12816" width="4.44140625" style="1" customWidth="1"/>
    <col min="12817" max="12818" width="8.6640625" style="1"/>
    <col min="12819" max="12819" width="6.33203125" style="1" customWidth="1"/>
    <col min="12820" max="12820" width="2" style="1" customWidth="1"/>
    <col min="12821" max="12821" width="6.109375" style="1" customWidth="1"/>
    <col min="12822" max="13046" width="8.6640625" style="1"/>
    <col min="13047" max="13047" width="5.109375" style="1" customWidth="1"/>
    <col min="13048" max="13048" width="15.33203125" style="1" customWidth="1"/>
    <col min="13049" max="13049" width="5" style="1" customWidth="1"/>
    <col min="13050" max="13065" width="4.44140625" style="1" customWidth="1"/>
    <col min="13066" max="13066" width="6.44140625" style="1" customWidth="1"/>
    <col min="13067" max="13072" width="4.44140625" style="1" customWidth="1"/>
    <col min="13073" max="13074" width="8.6640625" style="1"/>
    <col min="13075" max="13075" width="6.33203125" style="1" customWidth="1"/>
    <col min="13076" max="13076" width="2" style="1" customWidth="1"/>
    <col min="13077" max="13077" width="6.109375" style="1" customWidth="1"/>
    <col min="13078" max="13302" width="8.6640625" style="1"/>
    <col min="13303" max="13303" width="5.109375" style="1" customWidth="1"/>
    <col min="13304" max="13304" width="15.33203125" style="1" customWidth="1"/>
    <col min="13305" max="13305" width="5" style="1" customWidth="1"/>
    <col min="13306" max="13321" width="4.44140625" style="1" customWidth="1"/>
    <col min="13322" max="13322" width="6.44140625" style="1" customWidth="1"/>
    <col min="13323" max="13328" width="4.44140625" style="1" customWidth="1"/>
    <col min="13329" max="13330" width="8.6640625" style="1"/>
    <col min="13331" max="13331" width="6.33203125" style="1" customWidth="1"/>
    <col min="13332" max="13332" width="2" style="1" customWidth="1"/>
    <col min="13333" max="13333" width="6.109375" style="1" customWidth="1"/>
    <col min="13334" max="13558" width="8.6640625" style="1"/>
    <col min="13559" max="13559" width="5.109375" style="1" customWidth="1"/>
    <col min="13560" max="13560" width="15.33203125" style="1" customWidth="1"/>
    <col min="13561" max="13561" width="5" style="1" customWidth="1"/>
    <col min="13562" max="13577" width="4.44140625" style="1" customWidth="1"/>
    <col min="13578" max="13578" width="6.44140625" style="1" customWidth="1"/>
    <col min="13579" max="13584" width="4.44140625" style="1" customWidth="1"/>
    <col min="13585" max="13586" width="8.6640625" style="1"/>
    <col min="13587" max="13587" width="6.33203125" style="1" customWidth="1"/>
    <col min="13588" max="13588" width="2" style="1" customWidth="1"/>
    <col min="13589" max="13589" width="6.109375" style="1" customWidth="1"/>
    <col min="13590" max="13814" width="8.6640625" style="1"/>
    <col min="13815" max="13815" width="5.109375" style="1" customWidth="1"/>
    <col min="13816" max="13816" width="15.33203125" style="1" customWidth="1"/>
    <col min="13817" max="13817" width="5" style="1" customWidth="1"/>
    <col min="13818" max="13833" width="4.44140625" style="1" customWidth="1"/>
    <col min="13834" max="13834" width="6.44140625" style="1" customWidth="1"/>
    <col min="13835" max="13840" width="4.44140625" style="1" customWidth="1"/>
    <col min="13841" max="13842" width="8.6640625" style="1"/>
    <col min="13843" max="13843" width="6.33203125" style="1" customWidth="1"/>
    <col min="13844" max="13844" width="2" style="1" customWidth="1"/>
    <col min="13845" max="13845" width="6.109375" style="1" customWidth="1"/>
    <col min="13846" max="14070" width="8.6640625" style="1"/>
    <col min="14071" max="14071" width="5.109375" style="1" customWidth="1"/>
    <col min="14072" max="14072" width="15.33203125" style="1" customWidth="1"/>
    <col min="14073" max="14073" width="5" style="1" customWidth="1"/>
    <col min="14074" max="14089" width="4.44140625" style="1" customWidth="1"/>
    <col min="14090" max="14090" width="6.44140625" style="1" customWidth="1"/>
    <col min="14091" max="14096" width="4.44140625" style="1" customWidth="1"/>
    <col min="14097" max="14098" width="8.6640625" style="1"/>
    <col min="14099" max="14099" width="6.33203125" style="1" customWidth="1"/>
    <col min="14100" max="14100" width="2" style="1" customWidth="1"/>
    <col min="14101" max="14101" width="6.109375" style="1" customWidth="1"/>
    <col min="14102" max="14326" width="8.6640625" style="1"/>
    <col min="14327" max="14327" width="5.109375" style="1" customWidth="1"/>
    <col min="14328" max="14328" width="15.33203125" style="1" customWidth="1"/>
    <col min="14329" max="14329" width="5" style="1" customWidth="1"/>
    <col min="14330" max="14345" width="4.44140625" style="1" customWidth="1"/>
    <col min="14346" max="14346" width="6.44140625" style="1" customWidth="1"/>
    <col min="14347" max="14352" width="4.44140625" style="1" customWidth="1"/>
    <col min="14353" max="14354" width="8.6640625" style="1"/>
    <col min="14355" max="14355" width="6.33203125" style="1" customWidth="1"/>
    <col min="14356" max="14356" width="2" style="1" customWidth="1"/>
    <col min="14357" max="14357" width="6.109375" style="1" customWidth="1"/>
    <col min="14358" max="14582" width="8.6640625" style="1"/>
    <col min="14583" max="14583" width="5.109375" style="1" customWidth="1"/>
    <col min="14584" max="14584" width="15.33203125" style="1" customWidth="1"/>
    <col min="14585" max="14585" width="5" style="1" customWidth="1"/>
    <col min="14586" max="14601" width="4.44140625" style="1" customWidth="1"/>
    <col min="14602" max="14602" width="6.44140625" style="1" customWidth="1"/>
    <col min="14603" max="14608" width="4.44140625" style="1" customWidth="1"/>
    <col min="14609" max="14610" width="8.6640625" style="1"/>
    <col min="14611" max="14611" width="6.33203125" style="1" customWidth="1"/>
    <col min="14612" max="14612" width="2" style="1" customWidth="1"/>
    <col min="14613" max="14613" width="6.109375" style="1" customWidth="1"/>
    <col min="14614" max="14838" width="8.6640625" style="1"/>
    <col min="14839" max="14839" width="5.109375" style="1" customWidth="1"/>
    <col min="14840" max="14840" width="15.33203125" style="1" customWidth="1"/>
    <col min="14841" max="14841" width="5" style="1" customWidth="1"/>
    <col min="14842" max="14857" width="4.44140625" style="1" customWidth="1"/>
    <col min="14858" max="14858" width="6.44140625" style="1" customWidth="1"/>
    <col min="14859" max="14864" width="4.44140625" style="1" customWidth="1"/>
    <col min="14865" max="14866" width="8.6640625" style="1"/>
    <col min="14867" max="14867" width="6.33203125" style="1" customWidth="1"/>
    <col min="14868" max="14868" width="2" style="1" customWidth="1"/>
    <col min="14869" max="14869" width="6.109375" style="1" customWidth="1"/>
    <col min="14870" max="15094" width="8.6640625" style="1"/>
    <col min="15095" max="15095" width="5.109375" style="1" customWidth="1"/>
    <col min="15096" max="15096" width="15.33203125" style="1" customWidth="1"/>
    <col min="15097" max="15097" width="5" style="1" customWidth="1"/>
    <col min="15098" max="15113" width="4.44140625" style="1" customWidth="1"/>
    <col min="15114" max="15114" width="6.44140625" style="1" customWidth="1"/>
    <col min="15115" max="15120" width="4.44140625" style="1" customWidth="1"/>
    <col min="15121" max="15122" width="8.6640625" style="1"/>
    <col min="15123" max="15123" width="6.33203125" style="1" customWidth="1"/>
    <col min="15124" max="15124" width="2" style="1" customWidth="1"/>
    <col min="15125" max="15125" width="6.109375" style="1" customWidth="1"/>
    <col min="15126" max="15350" width="8.6640625" style="1"/>
    <col min="15351" max="15351" width="5.109375" style="1" customWidth="1"/>
    <col min="15352" max="15352" width="15.33203125" style="1" customWidth="1"/>
    <col min="15353" max="15353" width="5" style="1" customWidth="1"/>
    <col min="15354" max="15369" width="4.44140625" style="1" customWidth="1"/>
    <col min="15370" max="15370" width="6.44140625" style="1" customWidth="1"/>
    <col min="15371" max="15376" width="4.44140625" style="1" customWidth="1"/>
    <col min="15377" max="15378" width="8.6640625" style="1"/>
    <col min="15379" max="15379" width="6.33203125" style="1" customWidth="1"/>
    <col min="15380" max="15380" width="2" style="1" customWidth="1"/>
    <col min="15381" max="15381" width="6.109375" style="1" customWidth="1"/>
    <col min="15382" max="15606" width="8.6640625" style="1"/>
    <col min="15607" max="15607" width="5.109375" style="1" customWidth="1"/>
    <col min="15608" max="15608" width="15.33203125" style="1" customWidth="1"/>
    <col min="15609" max="15609" width="5" style="1" customWidth="1"/>
    <col min="15610" max="15625" width="4.44140625" style="1" customWidth="1"/>
    <col min="15626" max="15626" width="6.44140625" style="1" customWidth="1"/>
    <col min="15627" max="15632" width="4.44140625" style="1" customWidth="1"/>
    <col min="15633" max="15634" width="8.6640625" style="1"/>
    <col min="15635" max="15635" width="6.33203125" style="1" customWidth="1"/>
    <col min="15636" max="15636" width="2" style="1" customWidth="1"/>
    <col min="15637" max="15637" width="6.109375" style="1" customWidth="1"/>
    <col min="15638" max="15862" width="8.6640625" style="1"/>
    <col min="15863" max="15863" width="5.109375" style="1" customWidth="1"/>
    <col min="15864" max="15864" width="15.33203125" style="1" customWidth="1"/>
    <col min="15865" max="15865" width="5" style="1" customWidth="1"/>
    <col min="15866" max="15881" width="4.44140625" style="1" customWidth="1"/>
    <col min="15882" max="15882" width="6.44140625" style="1" customWidth="1"/>
    <col min="15883" max="15888" width="4.44140625" style="1" customWidth="1"/>
    <col min="15889" max="15890" width="8.6640625" style="1"/>
    <col min="15891" max="15891" width="6.33203125" style="1" customWidth="1"/>
    <col min="15892" max="15892" width="2" style="1" customWidth="1"/>
    <col min="15893" max="15893" width="6.109375" style="1" customWidth="1"/>
    <col min="15894" max="16118" width="8.6640625" style="1"/>
    <col min="16119" max="16119" width="5.109375" style="1" customWidth="1"/>
    <col min="16120" max="16120" width="15.33203125" style="1" customWidth="1"/>
    <col min="16121" max="16121" width="5" style="1" customWidth="1"/>
    <col min="16122" max="16137" width="4.44140625" style="1" customWidth="1"/>
    <col min="16138" max="16138" width="6.44140625" style="1" customWidth="1"/>
    <col min="16139" max="16144" width="4.44140625" style="1" customWidth="1"/>
    <col min="16145" max="16146" width="8.6640625" style="1"/>
    <col min="16147" max="16147" width="6.33203125" style="1" customWidth="1"/>
    <col min="16148" max="16148" width="2" style="1" customWidth="1"/>
    <col min="16149" max="16149" width="6.109375" style="1" customWidth="1"/>
    <col min="16150" max="16376" width="8.6640625" style="1"/>
    <col min="16377" max="16384" width="8.6640625" style="1" customWidth="1"/>
  </cols>
  <sheetData>
    <row r="1" spans="1:23" ht="14.4" customHeight="1" x14ac:dyDescent="0.3">
      <c r="A1" s="160" t="s">
        <v>96</v>
      </c>
      <c r="B1" s="161"/>
      <c r="C1" s="164" t="s">
        <v>7</v>
      </c>
      <c r="D1" s="165"/>
      <c r="E1" s="166"/>
      <c r="F1" s="164" t="s">
        <v>6</v>
      </c>
      <c r="G1" s="165"/>
      <c r="H1" s="166"/>
      <c r="I1" s="164" t="s">
        <v>5</v>
      </c>
      <c r="J1" s="165"/>
      <c r="K1" s="166"/>
      <c r="L1" s="164" t="s">
        <v>4</v>
      </c>
      <c r="M1" s="165"/>
      <c r="N1" s="166"/>
      <c r="O1" s="164" t="s">
        <v>3</v>
      </c>
      <c r="P1" s="165"/>
      <c r="Q1" s="166"/>
      <c r="R1" s="170" t="s">
        <v>10</v>
      </c>
      <c r="S1" s="165" t="s">
        <v>9</v>
      </c>
      <c r="T1" s="165" t="s">
        <v>8</v>
      </c>
      <c r="U1" s="165"/>
      <c r="V1" s="165"/>
      <c r="W1" s="166"/>
    </row>
    <row r="2" spans="1:23" ht="15" customHeight="1" thickBot="1" x14ac:dyDescent="0.35">
      <c r="A2" s="162"/>
      <c r="B2" s="163"/>
      <c r="C2" s="169" t="str">
        <f>B3</f>
        <v>VK Raškovice A</v>
      </c>
      <c r="D2" s="167"/>
      <c r="E2" s="168"/>
      <c r="F2" s="169" t="str">
        <f>B4</f>
        <v>VK Raškovice B</v>
      </c>
      <c r="G2" s="167"/>
      <c r="H2" s="168"/>
      <c r="I2" s="169" t="str">
        <f>B5</f>
        <v>VK Raškovice C</v>
      </c>
      <c r="J2" s="167"/>
      <c r="K2" s="168"/>
      <c r="L2" s="169" t="str">
        <f>B6</f>
        <v>Green-5.ZŠ</v>
      </c>
      <c r="M2" s="167"/>
      <c r="N2" s="168"/>
      <c r="O2" s="169" t="str">
        <f>B7</f>
        <v>Green-8.ZŠ</v>
      </c>
      <c r="P2" s="167"/>
      <c r="Q2" s="168"/>
      <c r="R2" s="171"/>
      <c r="S2" s="167"/>
      <c r="T2" s="167"/>
      <c r="U2" s="167"/>
      <c r="V2" s="167"/>
      <c r="W2" s="168"/>
    </row>
    <row r="3" spans="1:23" ht="21" x14ac:dyDescent="0.3">
      <c r="A3" s="82" t="s">
        <v>7</v>
      </c>
      <c r="B3" s="83" t="s">
        <v>61</v>
      </c>
      <c r="C3" s="84"/>
      <c r="D3" s="85"/>
      <c r="E3" s="86"/>
      <c r="F3" s="87">
        <f>24+15</f>
        <v>39</v>
      </c>
      <c r="G3" s="88" t="s">
        <v>0</v>
      </c>
      <c r="H3" s="89">
        <f>5+2</f>
        <v>7</v>
      </c>
      <c r="I3" s="90">
        <f>13+3</f>
        <v>16</v>
      </c>
      <c r="J3" s="91" t="s">
        <v>0</v>
      </c>
      <c r="K3" s="92">
        <f>8+5</f>
        <v>13</v>
      </c>
      <c r="L3" s="90">
        <f>16+19</f>
        <v>35</v>
      </c>
      <c r="M3" s="91" t="s">
        <v>0</v>
      </c>
      <c r="N3" s="92">
        <f>4+3</f>
        <v>7</v>
      </c>
      <c r="O3" s="90">
        <f>33+31</f>
        <v>64</v>
      </c>
      <c r="P3" s="91" t="s">
        <v>0</v>
      </c>
      <c r="Q3" s="92">
        <f>1+6</f>
        <v>7</v>
      </c>
      <c r="R3" s="93">
        <f>SUM(IF(C3&gt;E3,1,0),IF(F3&gt;H3,1,0),IF(I3&gt;K3,1,0),IF(L3&gt;N3,1,0),IF(O3&gt;Q3,1,0))</f>
        <v>4</v>
      </c>
      <c r="S3" s="94">
        <v>1</v>
      </c>
      <c r="T3" s="88">
        <f>F3+I3+L3+O3+C3</f>
        <v>154</v>
      </c>
      <c r="U3" s="88" t="s">
        <v>0</v>
      </c>
      <c r="V3" s="88">
        <f>H3+K3+N3+Q3+E3</f>
        <v>34</v>
      </c>
      <c r="W3" s="89">
        <f t="shared" ref="W3:W7" si="0">T3/V3</f>
        <v>4.5294117647058822</v>
      </c>
    </row>
    <row r="4" spans="1:23" ht="21" x14ac:dyDescent="0.3">
      <c r="A4" s="95" t="s">
        <v>6</v>
      </c>
      <c r="B4" s="96" t="s">
        <v>62</v>
      </c>
      <c r="C4" s="97">
        <f>H3</f>
        <v>7</v>
      </c>
      <c r="D4" s="98" t="s">
        <v>0</v>
      </c>
      <c r="E4" s="99">
        <f>F3</f>
        <v>39</v>
      </c>
      <c r="F4" s="100"/>
      <c r="G4" s="101"/>
      <c r="H4" s="102"/>
      <c r="I4" s="103">
        <f>4+10</f>
        <v>14</v>
      </c>
      <c r="J4" s="104" t="s">
        <v>0</v>
      </c>
      <c r="K4" s="105">
        <f>17+13</f>
        <v>30</v>
      </c>
      <c r="L4" s="106">
        <f>16+15</f>
        <v>31</v>
      </c>
      <c r="M4" s="107" t="s">
        <v>0</v>
      </c>
      <c r="N4" s="108">
        <f>15+10</f>
        <v>25</v>
      </c>
      <c r="O4" s="106">
        <f>23+23</f>
        <v>46</v>
      </c>
      <c r="P4" s="107" t="s">
        <v>0</v>
      </c>
      <c r="Q4" s="108">
        <f>11+8</f>
        <v>19</v>
      </c>
      <c r="R4" s="109">
        <f>SUM(IF(C4&gt;E4,1,0),IF(F4&gt;H4,1,0),IF(I4&gt;K4,1,0),IF(L4&gt;N4,1,0),IF(O4&gt;Q4,1,0))</f>
        <v>2</v>
      </c>
      <c r="S4" s="110">
        <v>3</v>
      </c>
      <c r="T4" s="104">
        <f>F4+I4+L4+O4+C4</f>
        <v>98</v>
      </c>
      <c r="U4" s="104" t="s">
        <v>0</v>
      </c>
      <c r="V4" s="104">
        <f>H4+K4+N4+Q4+E4</f>
        <v>113</v>
      </c>
      <c r="W4" s="105">
        <f t="shared" si="0"/>
        <v>0.86725663716814161</v>
      </c>
    </row>
    <row r="5" spans="1:23" ht="21" x14ac:dyDescent="0.3">
      <c r="A5" s="95" t="s">
        <v>5</v>
      </c>
      <c r="B5" s="96" t="s">
        <v>63</v>
      </c>
      <c r="C5" s="111">
        <f>K3</f>
        <v>13</v>
      </c>
      <c r="D5" s="112" t="s">
        <v>0</v>
      </c>
      <c r="E5" s="113">
        <f>I3</f>
        <v>16</v>
      </c>
      <c r="F5" s="97">
        <f>K4</f>
        <v>30</v>
      </c>
      <c r="G5" s="98" t="s">
        <v>0</v>
      </c>
      <c r="H5" s="99">
        <f>I4</f>
        <v>14</v>
      </c>
      <c r="I5" s="100"/>
      <c r="J5" s="101"/>
      <c r="K5" s="102"/>
      <c r="L5" s="103">
        <f>22+15</f>
        <v>37</v>
      </c>
      <c r="M5" s="104" t="s">
        <v>0</v>
      </c>
      <c r="N5" s="105">
        <f>5+6</f>
        <v>11</v>
      </c>
      <c r="O5" s="106">
        <f>32+25</f>
        <v>57</v>
      </c>
      <c r="P5" s="107" t="s">
        <v>0</v>
      </c>
      <c r="Q5" s="108">
        <f>4+7</f>
        <v>11</v>
      </c>
      <c r="R5" s="109">
        <f>SUM(IF(C5&gt;E5,1,0),IF(F5&gt;H5,1,0),IF(I5&gt;K5,1,0),IF(L5&gt;N5,1,0),IF(O5&gt;Q5,1,0))</f>
        <v>3</v>
      </c>
      <c r="S5" s="110">
        <v>2</v>
      </c>
      <c r="T5" s="104">
        <f>F5+I5+L5+O5+C5</f>
        <v>137</v>
      </c>
      <c r="U5" s="104" t="s">
        <v>0</v>
      </c>
      <c r="V5" s="104">
        <f>H5+K5+N5+Q5+E5</f>
        <v>52</v>
      </c>
      <c r="W5" s="105">
        <f t="shared" si="0"/>
        <v>2.6346153846153846</v>
      </c>
    </row>
    <row r="6" spans="1:23" ht="21" x14ac:dyDescent="0.3">
      <c r="A6" s="95" t="s">
        <v>4</v>
      </c>
      <c r="B6" s="96" t="s">
        <v>64</v>
      </c>
      <c r="C6" s="111">
        <f>N3</f>
        <v>7</v>
      </c>
      <c r="D6" s="112" t="s">
        <v>0</v>
      </c>
      <c r="E6" s="113">
        <f>L3</f>
        <v>35</v>
      </c>
      <c r="F6" s="111">
        <f>N4</f>
        <v>25</v>
      </c>
      <c r="G6" s="112" t="s">
        <v>0</v>
      </c>
      <c r="H6" s="113">
        <f>L4</f>
        <v>31</v>
      </c>
      <c r="I6" s="97">
        <f>N5</f>
        <v>11</v>
      </c>
      <c r="J6" s="98" t="s">
        <v>0</v>
      </c>
      <c r="K6" s="99">
        <f>L5</f>
        <v>37</v>
      </c>
      <c r="L6" s="100"/>
      <c r="M6" s="101"/>
      <c r="N6" s="102"/>
      <c r="O6" s="103">
        <f>25+19</f>
        <v>44</v>
      </c>
      <c r="P6" s="104" t="s">
        <v>0</v>
      </c>
      <c r="Q6" s="105">
        <f>14+14</f>
        <v>28</v>
      </c>
      <c r="R6" s="109">
        <f>SUM(IF(C6&gt;E6,1,0),IF(F6&gt;H6,1,0),IF(I6&gt;K6,1,0),IF(L6&gt;N6,1,0),IF(O6&gt;Q6,1,0))</f>
        <v>1</v>
      </c>
      <c r="S6" s="110">
        <v>4</v>
      </c>
      <c r="T6" s="104">
        <f>F6+I6+L6+O6+C6</f>
        <v>87</v>
      </c>
      <c r="U6" s="104" t="s">
        <v>0</v>
      </c>
      <c r="V6" s="104">
        <f>H6+K6+N6+Q6+E6</f>
        <v>131</v>
      </c>
      <c r="W6" s="105">
        <f t="shared" si="0"/>
        <v>0.66412213740458015</v>
      </c>
    </row>
    <row r="7" spans="1:23" ht="21" x14ac:dyDescent="0.3">
      <c r="A7" s="95" t="s">
        <v>3</v>
      </c>
      <c r="B7" s="96" t="s">
        <v>65</v>
      </c>
      <c r="C7" s="111">
        <f>Q3</f>
        <v>7</v>
      </c>
      <c r="D7" s="112" t="s">
        <v>0</v>
      </c>
      <c r="E7" s="113">
        <f>O3</f>
        <v>64</v>
      </c>
      <c r="F7" s="111">
        <f>Q4</f>
        <v>19</v>
      </c>
      <c r="G7" s="112" t="s">
        <v>0</v>
      </c>
      <c r="H7" s="113">
        <f>O4</f>
        <v>46</v>
      </c>
      <c r="I7" s="111">
        <f>Q5</f>
        <v>11</v>
      </c>
      <c r="J7" s="112" t="s">
        <v>0</v>
      </c>
      <c r="K7" s="113">
        <f>O5</f>
        <v>57</v>
      </c>
      <c r="L7" s="97">
        <f>Q6</f>
        <v>28</v>
      </c>
      <c r="M7" s="98" t="s">
        <v>0</v>
      </c>
      <c r="N7" s="99">
        <f>O6</f>
        <v>44</v>
      </c>
      <c r="O7" s="100"/>
      <c r="P7" s="101"/>
      <c r="Q7" s="102"/>
      <c r="R7" s="109">
        <f>SUM(IF(C7&gt;E7,1,0),IF(F7&gt;H7,1,0),IF(I7&gt;K7,1,0),IF(L7&gt;N7,1,0),IF(O7&gt;Q7,1,0))</f>
        <v>0</v>
      </c>
      <c r="S7" s="110">
        <v>5</v>
      </c>
      <c r="T7" s="104">
        <f>F7+I7+L7+O7+C7</f>
        <v>65</v>
      </c>
      <c r="U7" s="104" t="s">
        <v>0</v>
      </c>
      <c r="V7" s="104">
        <f>H7+K7+N7+Q7+E7</f>
        <v>211</v>
      </c>
      <c r="W7" s="105">
        <f t="shared" si="0"/>
        <v>0.30805687203791471</v>
      </c>
    </row>
    <row r="8" spans="1:23" ht="21" x14ac:dyDescent="0.3">
      <c r="A8" s="42"/>
      <c r="B8" s="42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5"/>
      <c r="T8" s="44"/>
      <c r="U8" s="44"/>
      <c r="V8" s="44"/>
      <c r="W8" s="44"/>
    </row>
  </sheetData>
  <mergeCells count="14">
    <mergeCell ref="T1:W2"/>
    <mergeCell ref="C2:E2"/>
    <mergeCell ref="F2:H2"/>
    <mergeCell ref="I2:K2"/>
    <mergeCell ref="L2:N2"/>
    <mergeCell ref="O2:Q2"/>
    <mergeCell ref="O1:Q1"/>
    <mergeCell ref="R1:R2"/>
    <mergeCell ref="S1:S2"/>
    <mergeCell ref="A1:B2"/>
    <mergeCell ref="C1:E1"/>
    <mergeCell ref="F1:H1"/>
    <mergeCell ref="I1:K1"/>
    <mergeCell ref="L1:N1"/>
  </mergeCells>
  <pageMargins left="0.7" right="0.7" top="0.78740157499999996" bottom="0.78740157499999996" header="0.3" footer="0.3"/>
  <pageSetup paperSize="9" scale="57" orientation="landscape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"/>
  <sheetViews>
    <sheetView zoomScale="85" zoomScaleNormal="85" workbookViewId="0">
      <selection activeCell="AH6" sqref="AH6"/>
    </sheetView>
  </sheetViews>
  <sheetFormatPr defaultRowHeight="14.4" x14ac:dyDescent="0.3"/>
  <cols>
    <col min="1" max="1" width="7.44140625" style="1" customWidth="1"/>
    <col min="2" max="2" width="17.5546875" style="1" customWidth="1"/>
    <col min="3" max="3" width="5" style="1" customWidth="1"/>
    <col min="4" max="4" width="4.44140625" style="1" customWidth="1"/>
    <col min="5" max="5" width="5.109375" style="1" customWidth="1"/>
    <col min="6" max="7" width="4.44140625" style="1" customWidth="1"/>
    <col min="8" max="8" width="5.33203125" style="1" customWidth="1"/>
    <col min="9" max="10" width="4.44140625" style="1" customWidth="1"/>
    <col min="11" max="11" width="5.6640625" style="1" customWidth="1"/>
    <col min="12" max="13" width="4.44140625" style="1" customWidth="1"/>
    <col min="14" max="14" width="6" style="1" customWidth="1"/>
    <col min="15" max="19" width="4.44140625" style="1" customWidth="1"/>
    <col min="20" max="20" width="5.109375" style="1" customWidth="1"/>
    <col min="21" max="22" width="4.44140625" style="1" customWidth="1"/>
    <col min="23" max="23" width="5.6640625" style="1" customWidth="1"/>
    <col min="24" max="25" width="8.6640625" style="1" customWidth="1"/>
    <col min="26" max="26" width="6.33203125" style="1" customWidth="1"/>
    <col min="27" max="27" width="2" style="1" customWidth="1"/>
    <col min="28" max="28" width="6.109375" style="1" customWidth="1"/>
    <col min="29" max="29" width="16.33203125" style="1" bestFit="1" customWidth="1"/>
    <col min="30" max="30" width="7.21875" style="1" customWidth="1"/>
    <col min="31" max="31" width="6" style="1" customWidth="1"/>
    <col min="32" max="32" width="3.5546875" style="1" customWidth="1"/>
    <col min="33" max="33" width="5.44140625" style="1" customWidth="1"/>
    <col min="34" max="34" width="10.6640625" style="1" customWidth="1"/>
    <col min="35" max="36" width="4.88671875" style="1" customWidth="1"/>
    <col min="37" max="37" width="8.44140625" style="1" customWidth="1"/>
    <col min="38" max="38" width="11.5546875" style="1" customWidth="1"/>
    <col min="39" max="39" width="13.44140625" style="1" customWidth="1"/>
    <col min="40" max="40" width="3" style="1" customWidth="1"/>
    <col min="41" max="41" width="15.109375" style="1" customWidth="1"/>
    <col min="42" max="42" width="5.44140625" style="1" customWidth="1"/>
    <col min="43" max="43" width="4.44140625" style="1" customWidth="1"/>
    <col min="44" max="44" width="4.88671875" style="1" customWidth="1"/>
    <col min="45" max="252" width="8.88671875" style="1"/>
    <col min="253" max="253" width="5.109375" style="1" customWidth="1"/>
    <col min="254" max="254" width="15.33203125" style="1" customWidth="1"/>
    <col min="255" max="255" width="5" style="1" customWidth="1"/>
    <col min="256" max="271" width="4.44140625" style="1" customWidth="1"/>
    <col min="272" max="272" width="6.44140625" style="1" customWidth="1"/>
    <col min="273" max="278" width="4.44140625" style="1" customWidth="1"/>
    <col min="279" max="280" width="8.88671875" style="1"/>
    <col min="281" max="281" width="6.33203125" style="1" customWidth="1"/>
    <col min="282" max="282" width="2" style="1" customWidth="1"/>
    <col min="283" max="283" width="6.109375" style="1" customWidth="1"/>
    <col min="284" max="508" width="8.88671875" style="1"/>
    <col min="509" max="509" width="5.109375" style="1" customWidth="1"/>
    <col min="510" max="510" width="15.33203125" style="1" customWidth="1"/>
    <col min="511" max="511" width="5" style="1" customWidth="1"/>
    <col min="512" max="527" width="4.44140625" style="1" customWidth="1"/>
    <col min="528" max="528" width="6.44140625" style="1" customWidth="1"/>
    <col min="529" max="534" width="4.44140625" style="1" customWidth="1"/>
    <col min="535" max="536" width="8.88671875" style="1"/>
    <col min="537" max="537" width="6.33203125" style="1" customWidth="1"/>
    <col min="538" max="538" width="2" style="1" customWidth="1"/>
    <col min="539" max="539" width="6.109375" style="1" customWidth="1"/>
    <col min="540" max="764" width="8.88671875" style="1"/>
    <col min="765" max="765" width="5.109375" style="1" customWidth="1"/>
    <col min="766" max="766" width="15.33203125" style="1" customWidth="1"/>
    <col min="767" max="767" width="5" style="1" customWidth="1"/>
    <col min="768" max="783" width="4.44140625" style="1" customWidth="1"/>
    <col min="784" max="784" width="6.44140625" style="1" customWidth="1"/>
    <col min="785" max="790" width="4.44140625" style="1" customWidth="1"/>
    <col min="791" max="792" width="8.88671875" style="1"/>
    <col min="793" max="793" width="6.33203125" style="1" customWidth="1"/>
    <col min="794" max="794" width="2" style="1" customWidth="1"/>
    <col min="795" max="795" width="6.109375" style="1" customWidth="1"/>
    <col min="796" max="1020" width="8.88671875" style="1"/>
    <col min="1021" max="1021" width="5.109375" style="1" customWidth="1"/>
    <col min="1022" max="1022" width="15.33203125" style="1" customWidth="1"/>
    <col min="1023" max="1023" width="5" style="1" customWidth="1"/>
    <col min="1024" max="1039" width="4.44140625" style="1" customWidth="1"/>
    <col min="1040" max="1040" width="6.44140625" style="1" customWidth="1"/>
    <col min="1041" max="1046" width="4.44140625" style="1" customWidth="1"/>
    <col min="1047" max="1048" width="8.88671875" style="1"/>
    <col min="1049" max="1049" width="6.33203125" style="1" customWidth="1"/>
    <col min="1050" max="1050" width="2" style="1" customWidth="1"/>
    <col min="1051" max="1051" width="6.109375" style="1" customWidth="1"/>
    <col min="1052" max="1276" width="8.88671875" style="1"/>
    <col min="1277" max="1277" width="5.109375" style="1" customWidth="1"/>
    <col min="1278" max="1278" width="15.33203125" style="1" customWidth="1"/>
    <col min="1279" max="1279" width="5" style="1" customWidth="1"/>
    <col min="1280" max="1295" width="4.44140625" style="1" customWidth="1"/>
    <col min="1296" max="1296" width="6.44140625" style="1" customWidth="1"/>
    <col min="1297" max="1302" width="4.44140625" style="1" customWidth="1"/>
    <col min="1303" max="1304" width="8.88671875" style="1"/>
    <col min="1305" max="1305" width="6.33203125" style="1" customWidth="1"/>
    <col min="1306" max="1306" width="2" style="1" customWidth="1"/>
    <col min="1307" max="1307" width="6.109375" style="1" customWidth="1"/>
    <col min="1308" max="1532" width="8.88671875" style="1"/>
    <col min="1533" max="1533" width="5.109375" style="1" customWidth="1"/>
    <col min="1534" max="1534" width="15.33203125" style="1" customWidth="1"/>
    <col min="1535" max="1535" width="5" style="1" customWidth="1"/>
    <col min="1536" max="1551" width="4.44140625" style="1" customWidth="1"/>
    <col min="1552" max="1552" width="6.44140625" style="1" customWidth="1"/>
    <col min="1553" max="1558" width="4.44140625" style="1" customWidth="1"/>
    <col min="1559" max="1560" width="8.88671875" style="1"/>
    <col min="1561" max="1561" width="6.33203125" style="1" customWidth="1"/>
    <col min="1562" max="1562" width="2" style="1" customWidth="1"/>
    <col min="1563" max="1563" width="6.109375" style="1" customWidth="1"/>
    <col min="1564" max="1788" width="8.88671875" style="1"/>
    <col min="1789" max="1789" width="5.109375" style="1" customWidth="1"/>
    <col min="1790" max="1790" width="15.33203125" style="1" customWidth="1"/>
    <col min="1791" max="1791" width="5" style="1" customWidth="1"/>
    <col min="1792" max="1807" width="4.44140625" style="1" customWidth="1"/>
    <col min="1808" max="1808" width="6.44140625" style="1" customWidth="1"/>
    <col min="1809" max="1814" width="4.44140625" style="1" customWidth="1"/>
    <col min="1815" max="1816" width="8.88671875" style="1"/>
    <col min="1817" max="1817" width="6.33203125" style="1" customWidth="1"/>
    <col min="1818" max="1818" width="2" style="1" customWidth="1"/>
    <col min="1819" max="1819" width="6.109375" style="1" customWidth="1"/>
    <col min="1820" max="2044" width="8.88671875" style="1"/>
    <col min="2045" max="2045" width="5.109375" style="1" customWidth="1"/>
    <col min="2046" max="2046" width="15.33203125" style="1" customWidth="1"/>
    <col min="2047" max="2047" width="5" style="1" customWidth="1"/>
    <col min="2048" max="2063" width="4.44140625" style="1" customWidth="1"/>
    <col min="2064" max="2064" width="6.44140625" style="1" customWidth="1"/>
    <col min="2065" max="2070" width="4.44140625" style="1" customWidth="1"/>
    <col min="2071" max="2072" width="8.88671875" style="1"/>
    <col min="2073" max="2073" width="6.33203125" style="1" customWidth="1"/>
    <col min="2074" max="2074" width="2" style="1" customWidth="1"/>
    <col min="2075" max="2075" width="6.109375" style="1" customWidth="1"/>
    <col min="2076" max="2300" width="8.88671875" style="1"/>
    <col min="2301" max="2301" width="5.109375" style="1" customWidth="1"/>
    <col min="2302" max="2302" width="15.33203125" style="1" customWidth="1"/>
    <col min="2303" max="2303" width="5" style="1" customWidth="1"/>
    <col min="2304" max="2319" width="4.44140625" style="1" customWidth="1"/>
    <col min="2320" max="2320" width="6.44140625" style="1" customWidth="1"/>
    <col min="2321" max="2326" width="4.44140625" style="1" customWidth="1"/>
    <col min="2327" max="2328" width="8.88671875" style="1"/>
    <col min="2329" max="2329" width="6.33203125" style="1" customWidth="1"/>
    <col min="2330" max="2330" width="2" style="1" customWidth="1"/>
    <col min="2331" max="2331" width="6.109375" style="1" customWidth="1"/>
    <col min="2332" max="2556" width="8.88671875" style="1"/>
    <col min="2557" max="2557" width="5.109375" style="1" customWidth="1"/>
    <col min="2558" max="2558" width="15.33203125" style="1" customWidth="1"/>
    <col min="2559" max="2559" width="5" style="1" customWidth="1"/>
    <col min="2560" max="2575" width="4.44140625" style="1" customWidth="1"/>
    <col min="2576" max="2576" width="6.44140625" style="1" customWidth="1"/>
    <col min="2577" max="2582" width="4.44140625" style="1" customWidth="1"/>
    <col min="2583" max="2584" width="8.88671875" style="1"/>
    <col min="2585" max="2585" width="6.33203125" style="1" customWidth="1"/>
    <col min="2586" max="2586" width="2" style="1" customWidth="1"/>
    <col min="2587" max="2587" width="6.109375" style="1" customWidth="1"/>
    <col min="2588" max="2812" width="8.88671875" style="1"/>
    <col min="2813" max="2813" width="5.109375" style="1" customWidth="1"/>
    <col min="2814" max="2814" width="15.33203125" style="1" customWidth="1"/>
    <col min="2815" max="2815" width="5" style="1" customWidth="1"/>
    <col min="2816" max="2831" width="4.44140625" style="1" customWidth="1"/>
    <col min="2832" max="2832" width="6.44140625" style="1" customWidth="1"/>
    <col min="2833" max="2838" width="4.44140625" style="1" customWidth="1"/>
    <col min="2839" max="2840" width="8.88671875" style="1"/>
    <col min="2841" max="2841" width="6.33203125" style="1" customWidth="1"/>
    <col min="2842" max="2842" width="2" style="1" customWidth="1"/>
    <col min="2843" max="2843" width="6.109375" style="1" customWidth="1"/>
    <col min="2844" max="3068" width="8.88671875" style="1"/>
    <col min="3069" max="3069" width="5.109375" style="1" customWidth="1"/>
    <col min="3070" max="3070" width="15.33203125" style="1" customWidth="1"/>
    <col min="3071" max="3071" width="5" style="1" customWidth="1"/>
    <col min="3072" max="3087" width="4.44140625" style="1" customWidth="1"/>
    <col min="3088" max="3088" width="6.44140625" style="1" customWidth="1"/>
    <col min="3089" max="3094" width="4.44140625" style="1" customWidth="1"/>
    <col min="3095" max="3096" width="8.88671875" style="1"/>
    <col min="3097" max="3097" width="6.33203125" style="1" customWidth="1"/>
    <col min="3098" max="3098" width="2" style="1" customWidth="1"/>
    <col min="3099" max="3099" width="6.109375" style="1" customWidth="1"/>
    <col min="3100" max="3324" width="8.88671875" style="1"/>
    <col min="3325" max="3325" width="5.109375" style="1" customWidth="1"/>
    <col min="3326" max="3326" width="15.33203125" style="1" customWidth="1"/>
    <col min="3327" max="3327" width="5" style="1" customWidth="1"/>
    <col min="3328" max="3343" width="4.44140625" style="1" customWidth="1"/>
    <col min="3344" max="3344" width="6.44140625" style="1" customWidth="1"/>
    <col min="3345" max="3350" width="4.44140625" style="1" customWidth="1"/>
    <col min="3351" max="3352" width="8.88671875" style="1"/>
    <col min="3353" max="3353" width="6.33203125" style="1" customWidth="1"/>
    <col min="3354" max="3354" width="2" style="1" customWidth="1"/>
    <col min="3355" max="3355" width="6.109375" style="1" customWidth="1"/>
    <col min="3356" max="3580" width="8.88671875" style="1"/>
    <col min="3581" max="3581" width="5.109375" style="1" customWidth="1"/>
    <col min="3582" max="3582" width="15.33203125" style="1" customWidth="1"/>
    <col min="3583" max="3583" width="5" style="1" customWidth="1"/>
    <col min="3584" max="3599" width="4.44140625" style="1" customWidth="1"/>
    <col min="3600" max="3600" width="6.44140625" style="1" customWidth="1"/>
    <col min="3601" max="3606" width="4.44140625" style="1" customWidth="1"/>
    <col min="3607" max="3608" width="8.88671875" style="1"/>
    <col min="3609" max="3609" width="6.33203125" style="1" customWidth="1"/>
    <col min="3610" max="3610" width="2" style="1" customWidth="1"/>
    <col min="3611" max="3611" width="6.109375" style="1" customWidth="1"/>
    <col min="3612" max="3836" width="8.88671875" style="1"/>
    <col min="3837" max="3837" width="5.109375" style="1" customWidth="1"/>
    <col min="3838" max="3838" width="15.33203125" style="1" customWidth="1"/>
    <col min="3839" max="3839" width="5" style="1" customWidth="1"/>
    <col min="3840" max="3855" width="4.44140625" style="1" customWidth="1"/>
    <col min="3856" max="3856" width="6.44140625" style="1" customWidth="1"/>
    <col min="3857" max="3862" width="4.44140625" style="1" customWidth="1"/>
    <col min="3863" max="3864" width="8.88671875" style="1"/>
    <col min="3865" max="3865" width="6.33203125" style="1" customWidth="1"/>
    <col min="3866" max="3866" width="2" style="1" customWidth="1"/>
    <col min="3867" max="3867" width="6.109375" style="1" customWidth="1"/>
    <col min="3868" max="4092" width="8.88671875" style="1"/>
    <col min="4093" max="4093" width="5.109375" style="1" customWidth="1"/>
    <col min="4094" max="4094" width="15.33203125" style="1" customWidth="1"/>
    <col min="4095" max="4095" width="5" style="1" customWidth="1"/>
    <col min="4096" max="4111" width="4.44140625" style="1" customWidth="1"/>
    <col min="4112" max="4112" width="6.44140625" style="1" customWidth="1"/>
    <col min="4113" max="4118" width="4.44140625" style="1" customWidth="1"/>
    <col min="4119" max="4120" width="8.88671875" style="1"/>
    <col min="4121" max="4121" width="6.33203125" style="1" customWidth="1"/>
    <col min="4122" max="4122" width="2" style="1" customWidth="1"/>
    <col min="4123" max="4123" width="6.109375" style="1" customWidth="1"/>
    <col min="4124" max="4348" width="8.88671875" style="1"/>
    <col min="4349" max="4349" width="5.109375" style="1" customWidth="1"/>
    <col min="4350" max="4350" width="15.33203125" style="1" customWidth="1"/>
    <col min="4351" max="4351" width="5" style="1" customWidth="1"/>
    <col min="4352" max="4367" width="4.44140625" style="1" customWidth="1"/>
    <col min="4368" max="4368" width="6.44140625" style="1" customWidth="1"/>
    <col min="4369" max="4374" width="4.44140625" style="1" customWidth="1"/>
    <col min="4375" max="4376" width="8.88671875" style="1"/>
    <col min="4377" max="4377" width="6.33203125" style="1" customWidth="1"/>
    <col min="4378" max="4378" width="2" style="1" customWidth="1"/>
    <col min="4379" max="4379" width="6.109375" style="1" customWidth="1"/>
    <col min="4380" max="4604" width="8.88671875" style="1"/>
    <col min="4605" max="4605" width="5.109375" style="1" customWidth="1"/>
    <col min="4606" max="4606" width="15.33203125" style="1" customWidth="1"/>
    <col min="4607" max="4607" width="5" style="1" customWidth="1"/>
    <col min="4608" max="4623" width="4.44140625" style="1" customWidth="1"/>
    <col min="4624" max="4624" width="6.44140625" style="1" customWidth="1"/>
    <col min="4625" max="4630" width="4.44140625" style="1" customWidth="1"/>
    <col min="4631" max="4632" width="8.88671875" style="1"/>
    <col min="4633" max="4633" width="6.33203125" style="1" customWidth="1"/>
    <col min="4634" max="4634" width="2" style="1" customWidth="1"/>
    <col min="4635" max="4635" width="6.109375" style="1" customWidth="1"/>
    <col min="4636" max="4860" width="8.88671875" style="1"/>
    <col min="4861" max="4861" width="5.109375" style="1" customWidth="1"/>
    <col min="4862" max="4862" width="15.33203125" style="1" customWidth="1"/>
    <col min="4863" max="4863" width="5" style="1" customWidth="1"/>
    <col min="4864" max="4879" width="4.44140625" style="1" customWidth="1"/>
    <col min="4880" max="4880" width="6.44140625" style="1" customWidth="1"/>
    <col min="4881" max="4886" width="4.44140625" style="1" customWidth="1"/>
    <col min="4887" max="4888" width="8.88671875" style="1"/>
    <col min="4889" max="4889" width="6.33203125" style="1" customWidth="1"/>
    <col min="4890" max="4890" width="2" style="1" customWidth="1"/>
    <col min="4891" max="4891" width="6.109375" style="1" customWidth="1"/>
    <col min="4892" max="5116" width="8.88671875" style="1"/>
    <col min="5117" max="5117" width="5.109375" style="1" customWidth="1"/>
    <col min="5118" max="5118" width="15.33203125" style="1" customWidth="1"/>
    <col min="5119" max="5119" width="5" style="1" customWidth="1"/>
    <col min="5120" max="5135" width="4.44140625" style="1" customWidth="1"/>
    <col min="5136" max="5136" width="6.44140625" style="1" customWidth="1"/>
    <col min="5137" max="5142" width="4.44140625" style="1" customWidth="1"/>
    <col min="5143" max="5144" width="8.88671875" style="1"/>
    <col min="5145" max="5145" width="6.33203125" style="1" customWidth="1"/>
    <col min="5146" max="5146" width="2" style="1" customWidth="1"/>
    <col min="5147" max="5147" width="6.109375" style="1" customWidth="1"/>
    <col min="5148" max="5372" width="8.88671875" style="1"/>
    <col min="5373" max="5373" width="5.109375" style="1" customWidth="1"/>
    <col min="5374" max="5374" width="15.33203125" style="1" customWidth="1"/>
    <col min="5375" max="5375" width="5" style="1" customWidth="1"/>
    <col min="5376" max="5391" width="4.44140625" style="1" customWidth="1"/>
    <col min="5392" max="5392" width="6.44140625" style="1" customWidth="1"/>
    <col min="5393" max="5398" width="4.44140625" style="1" customWidth="1"/>
    <col min="5399" max="5400" width="8.88671875" style="1"/>
    <col min="5401" max="5401" width="6.33203125" style="1" customWidth="1"/>
    <col min="5402" max="5402" width="2" style="1" customWidth="1"/>
    <col min="5403" max="5403" width="6.109375" style="1" customWidth="1"/>
    <col min="5404" max="5628" width="8.88671875" style="1"/>
    <col min="5629" max="5629" width="5.109375" style="1" customWidth="1"/>
    <col min="5630" max="5630" width="15.33203125" style="1" customWidth="1"/>
    <col min="5631" max="5631" width="5" style="1" customWidth="1"/>
    <col min="5632" max="5647" width="4.44140625" style="1" customWidth="1"/>
    <col min="5648" max="5648" width="6.44140625" style="1" customWidth="1"/>
    <col min="5649" max="5654" width="4.44140625" style="1" customWidth="1"/>
    <col min="5655" max="5656" width="8.88671875" style="1"/>
    <col min="5657" max="5657" width="6.33203125" style="1" customWidth="1"/>
    <col min="5658" max="5658" width="2" style="1" customWidth="1"/>
    <col min="5659" max="5659" width="6.109375" style="1" customWidth="1"/>
    <col min="5660" max="5884" width="8.88671875" style="1"/>
    <col min="5885" max="5885" width="5.109375" style="1" customWidth="1"/>
    <col min="5886" max="5886" width="15.33203125" style="1" customWidth="1"/>
    <col min="5887" max="5887" width="5" style="1" customWidth="1"/>
    <col min="5888" max="5903" width="4.44140625" style="1" customWidth="1"/>
    <col min="5904" max="5904" width="6.44140625" style="1" customWidth="1"/>
    <col min="5905" max="5910" width="4.44140625" style="1" customWidth="1"/>
    <col min="5911" max="5912" width="8.88671875" style="1"/>
    <col min="5913" max="5913" width="6.33203125" style="1" customWidth="1"/>
    <col min="5914" max="5914" width="2" style="1" customWidth="1"/>
    <col min="5915" max="5915" width="6.109375" style="1" customWidth="1"/>
    <col min="5916" max="6140" width="8.88671875" style="1"/>
    <col min="6141" max="6141" width="5.109375" style="1" customWidth="1"/>
    <col min="6142" max="6142" width="15.33203125" style="1" customWidth="1"/>
    <col min="6143" max="6143" width="5" style="1" customWidth="1"/>
    <col min="6144" max="6159" width="4.44140625" style="1" customWidth="1"/>
    <col min="6160" max="6160" width="6.44140625" style="1" customWidth="1"/>
    <col min="6161" max="6166" width="4.44140625" style="1" customWidth="1"/>
    <col min="6167" max="6168" width="8.88671875" style="1"/>
    <col min="6169" max="6169" width="6.33203125" style="1" customWidth="1"/>
    <col min="6170" max="6170" width="2" style="1" customWidth="1"/>
    <col min="6171" max="6171" width="6.109375" style="1" customWidth="1"/>
    <col min="6172" max="6396" width="8.88671875" style="1"/>
    <col min="6397" max="6397" width="5.109375" style="1" customWidth="1"/>
    <col min="6398" max="6398" width="15.33203125" style="1" customWidth="1"/>
    <col min="6399" max="6399" width="5" style="1" customWidth="1"/>
    <col min="6400" max="6415" width="4.44140625" style="1" customWidth="1"/>
    <col min="6416" max="6416" width="6.44140625" style="1" customWidth="1"/>
    <col min="6417" max="6422" width="4.44140625" style="1" customWidth="1"/>
    <col min="6423" max="6424" width="8.88671875" style="1"/>
    <col min="6425" max="6425" width="6.33203125" style="1" customWidth="1"/>
    <col min="6426" max="6426" width="2" style="1" customWidth="1"/>
    <col min="6427" max="6427" width="6.109375" style="1" customWidth="1"/>
    <col min="6428" max="6652" width="8.88671875" style="1"/>
    <col min="6653" max="6653" width="5.109375" style="1" customWidth="1"/>
    <col min="6654" max="6654" width="15.33203125" style="1" customWidth="1"/>
    <col min="6655" max="6655" width="5" style="1" customWidth="1"/>
    <col min="6656" max="6671" width="4.44140625" style="1" customWidth="1"/>
    <col min="6672" max="6672" width="6.44140625" style="1" customWidth="1"/>
    <col min="6673" max="6678" width="4.44140625" style="1" customWidth="1"/>
    <col min="6679" max="6680" width="8.88671875" style="1"/>
    <col min="6681" max="6681" width="6.33203125" style="1" customWidth="1"/>
    <col min="6682" max="6682" width="2" style="1" customWidth="1"/>
    <col min="6683" max="6683" width="6.109375" style="1" customWidth="1"/>
    <col min="6684" max="6908" width="8.88671875" style="1"/>
    <col min="6909" max="6909" width="5.109375" style="1" customWidth="1"/>
    <col min="6910" max="6910" width="15.33203125" style="1" customWidth="1"/>
    <col min="6911" max="6911" width="5" style="1" customWidth="1"/>
    <col min="6912" max="6927" width="4.44140625" style="1" customWidth="1"/>
    <col min="6928" max="6928" width="6.44140625" style="1" customWidth="1"/>
    <col min="6929" max="6934" width="4.44140625" style="1" customWidth="1"/>
    <col min="6935" max="6936" width="8.88671875" style="1"/>
    <col min="6937" max="6937" width="6.33203125" style="1" customWidth="1"/>
    <col min="6938" max="6938" width="2" style="1" customWidth="1"/>
    <col min="6939" max="6939" width="6.109375" style="1" customWidth="1"/>
    <col min="6940" max="7164" width="8.88671875" style="1"/>
    <col min="7165" max="7165" width="5.109375" style="1" customWidth="1"/>
    <col min="7166" max="7166" width="15.33203125" style="1" customWidth="1"/>
    <col min="7167" max="7167" width="5" style="1" customWidth="1"/>
    <col min="7168" max="7183" width="4.44140625" style="1" customWidth="1"/>
    <col min="7184" max="7184" width="6.44140625" style="1" customWidth="1"/>
    <col min="7185" max="7190" width="4.44140625" style="1" customWidth="1"/>
    <col min="7191" max="7192" width="8.88671875" style="1"/>
    <col min="7193" max="7193" width="6.33203125" style="1" customWidth="1"/>
    <col min="7194" max="7194" width="2" style="1" customWidth="1"/>
    <col min="7195" max="7195" width="6.109375" style="1" customWidth="1"/>
    <col min="7196" max="7420" width="8.88671875" style="1"/>
    <col min="7421" max="7421" width="5.109375" style="1" customWidth="1"/>
    <col min="7422" max="7422" width="15.33203125" style="1" customWidth="1"/>
    <col min="7423" max="7423" width="5" style="1" customWidth="1"/>
    <col min="7424" max="7439" width="4.44140625" style="1" customWidth="1"/>
    <col min="7440" max="7440" width="6.44140625" style="1" customWidth="1"/>
    <col min="7441" max="7446" width="4.44140625" style="1" customWidth="1"/>
    <col min="7447" max="7448" width="8.88671875" style="1"/>
    <col min="7449" max="7449" width="6.33203125" style="1" customWidth="1"/>
    <col min="7450" max="7450" width="2" style="1" customWidth="1"/>
    <col min="7451" max="7451" width="6.109375" style="1" customWidth="1"/>
    <col min="7452" max="7676" width="8.88671875" style="1"/>
    <col min="7677" max="7677" width="5.109375" style="1" customWidth="1"/>
    <col min="7678" max="7678" width="15.33203125" style="1" customWidth="1"/>
    <col min="7679" max="7679" width="5" style="1" customWidth="1"/>
    <col min="7680" max="7695" width="4.44140625" style="1" customWidth="1"/>
    <col min="7696" max="7696" width="6.44140625" style="1" customWidth="1"/>
    <col min="7697" max="7702" width="4.44140625" style="1" customWidth="1"/>
    <col min="7703" max="7704" width="8.88671875" style="1"/>
    <col min="7705" max="7705" width="6.33203125" style="1" customWidth="1"/>
    <col min="7706" max="7706" width="2" style="1" customWidth="1"/>
    <col min="7707" max="7707" width="6.109375" style="1" customWidth="1"/>
    <col min="7708" max="7932" width="8.88671875" style="1"/>
    <col min="7933" max="7933" width="5.109375" style="1" customWidth="1"/>
    <col min="7934" max="7934" width="15.33203125" style="1" customWidth="1"/>
    <col min="7935" max="7935" width="5" style="1" customWidth="1"/>
    <col min="7936" max="7951" width="4.44140625" style="1" customWidth="1"/>
    <col min="7952" max="7952" width="6.44140625" style="1" customWidth="1"/>
    <col min="7953" max="7958" width="4.44140625" style="1" customWidth="1"/>
    <col min="7959" max="7960" width="8.88671875" style="1"/>
    <col min="7961" max="7961" width="6.33203125" style="1" customWidth="1"/>
    <col min="7962" max="7962" width="2" style="1" customWidth="1"/>
    <col min="7963" max="7963" width="6.109375" style="1" customWidth="1"/>
    <col min="7964" max="8188" width="8.88671875" style="1"/>
    <col min="8189" max="8189" width="5.109375" style="1" customWidth="1"/>
    <col min="8190" max="8190" width="15.33203125" style="1" customWidth="1"/>
    <col min="8191" max="8191" width="5" style="1" customWidth="1"/>
    <col min="8192" max="8207" width="4.44140625" style="1" customWidth="1"/>
    <col min="8208" max="8208" width="6.44140625" style="1" customWidth="1"/>
    <col min="8209" max="8214" width="4.44140625" style="1" customWidth="1"/>
    <col min="8215" max="8216" width="8.88671875" style="1"/>
    <col min="8217" max="8217" width="6.33203125" style="1" customWidth="1"/>
    <col min="8218" max="8218" width="2" style="1" customWidth="1"/>
    <col min="8219" max="8219" width="6.109375" style="1" customWidth="1"/>
    <col min="8220" max="8444" width="8.88671875" style="1"/>
    <col min="8445" max="8445" width="5.109375" style="1" customWidth="1"/>
    <col min="8446" max="8446" width="15.33203125" style="1" customWidth="1"/>
    <col min="8447" max="8447" width="5" style="1" customWidth="1"/>
    <col min="8448" max="8463" width="4.44140625" style="1" customWidth="1"/>
    <col min="8464" max="8464" width="6.44140625" style="1" customWidth="1"/>
    <col min="8465" max="8470" width="4.44140625" style="1" customWidth="1"/>
    <col min="8471" max="8472" width="8.88671875" style="1"/>
    <col min="8473" max="8473" width="6.33203125" style="1" customWidth="1"/>
    <col min="8474" max="8474" width="2" style="1" customWidth="1"/>
    <col min="8475" max="8475" width="6.109375" style="1" customWidth="1"/>
    <col min="8476" max="8700" width="8.88671875" style="1"/>
    <col min="8701" max="8701" width="5.109375" style="1" customWidth="1"/>
    <col min="8702" max="8702" width="15.33203125" style="1" customWidth="1"/>
    <col min="8703" max="8703" width="5" style="1" customWidth="1"/>
    <col min="8704" max="8719" width="4.44140625" style="1" customWidth="1"/>
    <col min="8720" max="8720" width="6.44140625" style="1" customWidth="1"/>
    <col min="8721" max="8726" width="4.44140625" style="1" customWidth="1"/>
    <col min="8727" max="8728" width="8.88671875" style="1"/>
    <col min="8729" max="8729" width="6.33203125" style="1" customWidth="1"/>
    <col min="8730" max="8730" width="2" style="1" customWidth="1"/>
    <col min="8731" max="8731" width="6.109375" style="1" customWidth="1"/>
    <col min="8732" max="8956" width="8.88671875" style="1"/>
    <col min="8957" max="8957" width="5.109375" style="1" customWidth="1"/>
    <col min="8958" max="8958" width="15.33203125" style="1" customWidth="1"/>
    <col min="8959" max="8959" width="5" style="1" customWidth="1"/>
    <col min="8960" max="8975" width="4.44140625" style="1" customWidth="1"/>
    <col min="8976" max="8976" width="6.44140625" style="1" customWidth="1"/>
    <col min="8977" max="8982" width="4.44140625" style="1" customWidth="1"/>
    <col min="8983" max="8984" width="8.88671875" style="1"/>
    <col min="8985" max="8985" width="6.33203125" style="1" customWidth="1"/>
    <col min="8986" max="8986" width="2" style="1" customWidth="1"/>
    <col min="8987" max="8987" width="6.109375" style="1" customWidth="1"/>
    <col min="8988" max="9212" width="8.88671875" style="1"/>
    <col min="9213" max="9213" width="5.109375" style="1" customWidth="1"/>
    <col min="9214" max="9214" width="15.33203125" style="1" customWidth="1"/>
    <col min="9215" max="9215" width="5" style="1" customWidth="1"/>
    <col min="9216" max="9231" width="4.44140625" style="1" customWidth="1"/>
    <col min="9232" max="9232" width="6.44140625" style="1" customWidth="1"/>
    <col min="9233" max="9238" width="4.44140625" style="1" customWidth="1"/>
    <col min="9239" max="9240" width="8.88671875" style="1"/>
    <col min="9241" max="9241" width="6.33203125" style="1" customWidth="1"/>
    <col min="9242" max="9242" width="2" style="1" customWidth="1"/>
    <col min="9243" max="9243" width="6.109375" style="1" customWidth="1"/>
    <col min="9244" max="9468" width="8.88671875" style="1"/>
    <col min="9469" max="9469" width="5.109375" style="1" customWidth="1"/>
    <col min="9470" max="9470" width="15.33203125" style="1" customWidth="1"/>
    <col min="9471" max="9471" width="5" style="1" customWidth="1"/>
    <col min="9472" max="9487" width="4.44140625" style="1" customWidth="1"/>
    <col min="9488" max="9488" width="6.44140625" style="1" customWidth="1"/>
    <col min="9489" max="9494" width="4.44140625" style="1" customWidth="1"/>
    <col min="9495" max="9496" width="8.88671875" style="1"/>
    <col min="9497" max="9497" width="6.33203125" style="1" customWidth="1"/>
    <col min="9498" max="9498" width="2" style="1" customWidth="1"/>
    <col min="9499" max="9499" width="6.109375" style="1" customWidth="1"/>
    <col min="9500" max="9724" width="8.88671875" style="1"/>
    <col min="9725" max="9725" width="5.109375" style="1" customWidth="1"/>
    <col min="9726" max="9726" width="15.33203125" style="1" customWidth="1"/>
    <col min="9727" max="9727" width="5" style="1" customWidth="1"/>
    <col min="9728" max="9743" width="4.44140625" style="1" customWidth="1"/>
    <col min="9744" max="9744" width="6.44140625" style="1" customWidth="1"/>
    <col min="9745" max="9750" width="4.44140625" style="1" customWidth="1"/>
    <col min="9751" max="9752" width="8.88671875" style="1"/>
    <col min="9753" max="9753" width="6.33203125" style="1" customWidth="1"/>
    <col min="9754" max="9754" width="2" style="1" customWidth="1"/>
    <col min="9755" max="9755" width="6.109375" style="1" customWidth="1"/>
    <col min="9756" max="9980" width="8.88671875" style="1"/>
    <col min="9981" max="9981" width="5.109375" style="1" customWidth="1"/>
    <col min="9982" max="9982" width="15.33203125" style="1" customWidth="1"/>
    <col min="9983" max="9983" width="5" style="1" customWidth="1"/>
    <col min="9984" max="9999" width="4.44140625" style="1" customWidth="1"/>
    <col min="10000" max="10000" width="6.44140625" style="1" customWidth="1"/>
    <col min="10001" max="10006" width="4.44140625" style="1" customWidth="1"/>
    <col min="10007" max="10008" width="8.88671875" style="1"/>
    <col min="10009" max="10009" width="6.33203125" style="1" customWidth="1"/>
    <col min="10010" max="10010" width="2" style="1" customWidth="1"/>
    <col min="10011" max="10011" width="6.109375" style="1" customWidth="1"/>
    <col min="10012" max="10236" width="8.88671875" style="1"/>
    <col min="10237" max="10237" width="5.109375" style="1" customWidth="1"/>
    <col min="10238" max="10238" width="15.33203125" style="1" customWidth="1"/>
    <col min="10239" max="10239" width="5" style="1" customWidth="1"/>
    <col min="10240" max="10255" width="4.44140625" style="1" customWidth="1"/>
    <col min="10256" max="10256" width="6.44140625" style="1" customWidth="1"/>
    <col min="10257" max="10262" width="4.44140625" style="1" customWidth="1"/>
    <col min="10263" max="10264" width="8.88671875" style="1"/>
    <col min="10265" max="10265" width="6.33203125" style="1" customWidth="1"/>
    <col min="10266" max="10266" width="2" style="1" customWidth="1"/>
    <col min="10267" max="10267" width="6.109375" style="1" customWidth="1"/>
    <col min="10268" max="10492" width="8.88671875" style="1"/>
    <col min="10493" max="10493" width="5.109375" style="1" customWidth="1"/>
    <col min="10494" max="10494" width="15.33203125" style="1" customWidth="1"/>
    <col min="10495" max="10495" width="5" style="1" customWidth="1"/>
    <col min="10496" max="10511" width="4.44140625" style="1" customWidth="1"/>
    <col min="10512" max="10512" width="6.44140625" style="1" customWidth="1"/>
    <col min="10513" max="10518" width="4.44140625" style="1" customWidth="1"/>
    <col min="10519" max="10520" width="8.88671875" style="1"/>
    <col min="10521" max="10521" width="6.33203125" style="1" customWidth="1"/>
    <col min="10522" max="10522" width="2" style="1" customWidth="1"/>
    <col min="10523" max="10523" width="6.109375" style="1" customWidth="1"/>
    <col min="10524" max="10748" width="8.88671875" style="1"/>
    <col min="10749" max="10749" width="5.109375" style="1" customWidth="1"/>
    <col min="10750" max="10750" width="15.33203125" style="1" customWidth="1"/>
    <col min="10751" max="10751" width="5" style="1" customWidth="1"/>
    <col min="10752" max="10767" width="4.44140625" style="1" customWidth="1"/>
    <col min="10768" max="10768" width="6.44140625" style="1" customWidth="1"/>
    <col min="10769" max="10774" width="4.44140625" style="1" customWidth="1"/>
    <col min="10775" max="10776" width="8.88671875" style="1"/>
    <col min="10777" max="10777" width="6.33203125" style="1" customWidth="1"/>
    <col min="10778" max="10778" width="2" style="1" customWidth="1"/>
    <col min="10779" max="10779" width="6.109375" style="1" customWidth="1"/>
    <col min="10780" max="11004" width="8.88671875" style="1"/>
    <col min="11005" max="11005" width="5.109375" style="1" customWidth="1"/>
    <col min="11006" max="11006" width="15.33203125" style="1" customWidth="1"/>
    <col min="11007" max="11007" width="5" style="1" customWidth="1"/>
    <col min="11008" max="11023" width="4.44140625" style="1" customWidth="1"/>
    <col min="11024" max="11024" width="6.44140625" style="1" customWidth="1"/>
    <col min="11025" max="11030" width="4.44140625" style="1" customWidth="1"/>
    <col min="11031" max="11032" width="8.88671875" style="1"/>
    <col min="11033" max="11033" width="6.33203125" style="1" customWidth="1"/>
    <col min="11034" max="11034" width="2" style="1" customWidth="1"/>
    <col min="11035" max="11035" width="6.109375" style="1" customWidth="1"/>
    <col min="11036" max="11260" width="8.88671875" style="1"/>
    <col min="11261" max="11261" width="5.109375" style="1" customWidth="1"/>
    <col min="11262" max="11262" width="15.33203125" style="1" customWidth="1"/>
    <col min="11263" max="11263" width="5" style="1" customWidth="1"/>
    <col min="11264" max="11279" width="4.44140625" style="1" customWidth="1"/>
    <col min="11280" max="11280" width="6.44140625" style="1" customWidth="1"/>
    <col min="11281" max="11286" width="4.44140625" style="1" customWidth="1"/>
    <col min="11287" max="11288" width="8.88671875" style="1"/>
    <col min="11289" max="11289" width="6.33203125" style="1" customWidth="1"/>
    <col min="11290" max="11290" width="2" style="1" customWidth="1"/>
    <col min="11291" max="11291" width="6.109375" style="1" customWidth="1"/>
    <col min="11292" max="11516" width="8.88671875" style="1"/>
    <col min="11517" max="11517" width="5.109375" style="1" customWidth="1"/>
    <col min="11518" max="11518" width="15.33203125" style="1" customWidth="1"/>
    <col min="11519" max="11519" width="5" style="1" customWidth="1"/>
    <col min="11520" max="11535" width="4.44140625" style="1" customWidth="1"/>
    <col min="11536" max="11536" width="6.44140625" style="1" customWidth="1"/>
    <col min="11537" max="11542" width="4.44140625" style="1" customWidth="1"/>
    <col min="11543" max="11544" width="8.88671875" style="1"/>
    <col min="11545" max="11545" width="6.33203125" style="1" customWidth="1"/>
    <col min="11546" max="11546" width="2" style="1" customWidth="1"/>
    <col min="11547" max="11547" width="6.109375" style="1" customWidth="1"/>
    <col min="11548" max="11772" width="8.88671875" style="1"/>
    <col min="11773" max="11773" width="5.109375" style="1" customWidth="1"/>
    <col min="11774" max="11774" width="15.33203125" style="1" customWidth="1"/>
    <col min="11775" max="11775" width="5" style="1" customWidth="1"/>
    <col min="11776" max="11791" width="4.44140625" style="1" customWidth="1"/>
    <col min="11792" max="11792" width="6.44140625" style="1" customWidth="1"/>
    <col min="11793" max="11798" width="4.44140625" style="1" customWidth="1"/>
    <col min="11799" max="11800" width="8.88671875" style="1"/>
    <col min="11801" max="11801" width="6.33203125" style="1" customWidth="1"/>
    <col min="11802" max="11802" width="2" style="1" customWidth="1"/>
    <col min="11803" max="11803" width="6.109375" style="1" customWidth="1"/>
    <col min="11804" max="12028" width="8.88671875" style="1"/>
    <col min="12029" max="12029" width="5.109375" style="1" customWidth="1"/>
    <col min="12030" max="12030" width="15.33203125" style="1" customWidth="1"/>
    <col min="12031" max="12031" width="5" style="1" customWidth="1"/>
    <col min="12032" max="12047" width="4.44140625" style="1" customWidth="1"/>
    <col min="12048" max="12048" width="6.44140625" style="1" customWidth="1"/>
    <col min="12049" max="12054" width="4.44140625" style="1" customWidth="1"/>
    <col min="12055" max="12056" width="8.88671875" style="1"/>
    <col min="12057" max="12057" width="6.33203125" style="1" customWidth="1"/>
    <col min="12058" max="12058" width="2" style="1" customWidth="1"/>
    <col min="12059" max="12059" width="6.109375" style="1" customWidth="1"/>
    <col min="12060" max="12284" width="8.88671875" style="1"/>
    <col min="12285" max="12285" width="5.109375" style="1" customWidth="1"/>
    <col min="12286" max="12286" width="15.33203125" style="1" customWidth="1"/>
    <col min="12287" max="12287" width="5" style="1" customWidth="1"/>
    <col min="12288" max="12303" width="4.44140625" style="1" customWidth="1"/>
    <col min="12304" max="12304" width="6.44140625" style="1" customWidth="1"/>
    <col min="12305" max="12310" width="4.44140625" style="1" customWidth="1"/>
    <col min="12311" max="12312" width="8.88671875" style="1"/>
    <col min="12313" max="12313" width="6.33203125" style="1" customWidth="1"/>
    <col min="12314" max="12314" width="2" style="1" customWidth="1"/>
    <col min="12315" max="12315" width="6.109375" style="1" customWidth="1"/>
    <col min="12316" max="12540" width="8.88671875" style="1"/>
    <col min="12541" max="12541" width="5.109375" style="1" customWidth="1"/>
    <col min="12542" max="12542" width="15.33203125" style="1" customWidth="1"/>
    <col min="12543" max="12543" width="5" style="1" customWidth="1"/>
    <col min="12544" max="12559" width="4.44140625" style="1" customWidth="1"/>
    <col min="12560" max="12560" width="6.44140625" style="1" customWidth="1"/>
    <col min="12561" max="12566" width="4.44140625" style="1" customWidth="1"/>
    <col min="12567" max="12568" width="8.88671875" style="1"/>
    <col min="12569" max="12569" width="6.33203125" style="1" customWidth="1"/>
    <col min="12570" max="12570" width="2" style="1" customWidth="1"/>
    <col min="12571" max="12571" width="6.109375" style="1" customWidth="1"/>
    <col min="12572" max="12796" width="8.88671875" style="1"/>
    <col min="12797" max="12797" width="5.109375" style="1" customWidth="1"/>
    <col min="12798" max="12798" width="15.33203125" style="1" customWidth="1"/>
    <col min="12799" max="12799" width="5" style="1" customWidth="1"/>
    <col min="12800" max="12815" width="4.44140625" style="1" customWidth="1"/>
    <col min="12816" max="12816" width="6.44140625" style="1" customWidth="1"/>
    <col min="12817" max="12822" width="4.44140625" style="1" customWidth="1"/>
    <col min="12823" max="12824" width="8.88671875" style="1"/>
    <col min="12825" max="12825" width="6.33203125" style="1" customWidth="1"/>
    <col min="12826" max="12826" width="2" style="1" customWidth="1"/>
    <col min="12827" max="12827" width="6.109375" style="1" customWidth="1"/>
    <col min="12828" max="13052" width="8.88671875" style="1"/>
    <col min="13053" max="13053" width="5.109375" style="1" customWidth="1"/>
    <col min="13054" max="13054" width="15.33203125" style="1" customWidth="1"/>
    <col min="13055" max="13055" width="5" style="1" customWidth="1"/>
    <col min="13056" max="13071" width="4.44140625" style="1" customWidth="1"/>
    <col min="13072" max="13072" width="6.44140625" style="1" customWidth="1"/>
    <col min="13073" max="13078" width="4.44140625" style="1" customWidth="1"/>
    <col min="13079" max="13080" width="8.88671875" style="1"/>
    <col min="13081" max="13081" width="6.33203125" style="1" customWidth="1"/>
    <col min="13082" max="13082" width="2" style="1" customWidth="1"/>
    <col min="13083" max="13083" width="6.109375" style="1" customWidth="1"/>
    <col min="13084" max="13308" width="8.88671875" style="1"/>
    <col min="13309" max="13309" width="5.109375" style="1" customWidth="1"/>
    <col min="13310" max="13310" width="15.33203125" style="1" customWidth="1"/>
    <col min="13311" max="13311" width="5" style="1" customWidth="1"/>
    <col min="13312" max="13327" width="4.44140625" style="1" customWidth="1"/>
    <col min="13328" max="13328" width="6.44140625" style="1" customWidth="1"/>
    <col min="13329" max="13334" width="4.44140625" style="1" customWidth="1"/>
    <col min="13335" max="13336" width="8.88671875" style="1"/>
    <col min="13337" max="13337" width="6.33203125" style="1" customWidth="1"/>
    <col min="13338" max="13338" width="2" style="1" customWidth="1"/>
    <col min="13339" max="13339" width="6.109375" style="1" customWidth="1"/>
    <col min="13340" max="13564" width="8.88671875" style="1"/>
    <col min="13565" max="13565" width="5.109375" style="1" customWidth="1"/>
    <col min="13566" max="13566" width="15.33203125" style="1" customWidth="1"/>
    <col min="13567" max="13567" width="5" style="1" customWidth="1"/>
    <col min="13568" max="13583" width="4.44140625" style="1" customWidth="1"/>
    <col min="13584" max="13584" width="6.44140625" style="1" customWidth="1"/>
    <col min="13585" max="13590" width="4.44140625" style="1" customWidth="1"/>
    <col min="13591" max="13592" width="8.88671875" style="1"/>
    <col min="13593" max="13593" width="6.33203125" style="1" customWidth="1"/>
    <col min="13594" max="13594" width="2" style="1" customWidth="1"/>
    <col min="13595" max="13595" width="6.109375" style="1" customWidth="1"/>
    <col min="13596" max="13820" width="8.88671875" style="1"/>
    <col min="13821" max="13821" width="5.109375" style="1" customWidth="1"/>
    <col min="13822" max="13822" width="15.33203125" style="1" customWidth="1"/>
    <col min="13823" max="13823" width="5" style="1" customWidth="1"/>
    <col min="13824" max="13839" width="4.44140625" style="1" customWidth="1"/>
    <col min="13840" max="13840" width="6.44140625" style="1" customWidth="1"/>
    <col min="13841" max="13846" width="4.44140625" style="1" customWidth="1"/>
    <col min="13847" max="13848" width="8.88671875" style="1"/>
    <col min="13849" max="13849" width="6.33203125" style="1" customWidth="1"/>
    <col min="13850" max="13850" width="2" style="1" customWidth="1"/>
    <col min="13851" max="13851" width="6.109375" style="1" customWidth="1"/>
    <col min="13852" max="14076" width="8.88671875" style="1"/>
    <col min="14077" max="14077" width="5.109375" style="1" customWidth="1"/>
    <col min="14078" max="14078" width="15.33203125" style="1" customWidth="1"/>
    <col min="14079" max="14079" width="5" style="1" customWidth="1"/>
    <col min="14080" max="14095" width="4.44140625" style="1" customWidth="1"/>
    <col min="14096" max="14096" width="6.44140625" style="1" customWidth="1"/>
    <col min="14097" max="14102" width="4.44140625" style="1" customWidth="1"/>
    <col min="14103" max="14104" width="8.88671875" style="1"/>
    <col min="14105" max="14105" width="6.33203125" style="1" customWidth="1"/>
    <col min="14106" max="14106" width="2" style="1" customWidth="1"/>
    <col min="14107" max="14107" width="6.109375" style="1" customWidth="1"/>
    <col min="14108" max="14332" width="8.88671875" style="1"/>
    <col min="14333" max="14333" width="5.109375" style="1" customWidth="1"/>
    <col min="14334" max="14334" width="15.33203125" style="1" customWidth="1"/>
    <col min="14335" max="14335" width="5" style="1" customWidth="1"/>
    <col min="14336" max="14351" width="4.44140625" style="1" customWidth="1"/>
    <col min="14352" max="14352" width="6.44140625" style="1" customWidth="1"/>
    <col min="14353" max="14358" width="4.44140625" style="1" customWidth="1"/>
    <col min="14359" max="14360" width="8.88671875" style="1"/>
    <col min="14361" max="14361" width="6.33203125" style="1" customWidth="1"/>
    <col min="14362" max="14362" width="2" style="1" customWidth="1"/>
    <col min="14363" max="14363" width="6.109375" style="1" customWidth="1"/>
    <col min="14364" max="14588" width="8.88671875" style="1"/>
    <col min="14589" max="14589" width="5.109375" style="1" customWidth="1"/>
    <col min="14590" max="14590" width="15.33203125" style="1" customWidth="1"/>
    <col min="14591" max="14591" width="5" style="1" customWidth="1"/>
    <col min="14592" max="14607" width="4.44140625" style="1" customWidth="1"/>
    <col min="14608" max="14608" width="6.44140625" style="1" customWidth="1"/>
    <col min="14609" max="14614" width="4.44140625" style="1" customWidth="1"/>
    <col min="14615" max="14616" width="8.88671875" style="1"/>
    <col min="14617" max="14617" width="6.33203125" style="1" customWidth="1"/>
    <col min="14618" max="14618" width="2" style="1" customWidth="1"/>
    <col min="14619" max="14619" width="6.109375" style="1" customWidth="1"/>
    <col min="14620" max="14844" width="8.88671875" style="1"/>
    <col min="14845" max="14845" width="5.109375" style="1" customWidth="1"/>
    <col min="14846" max="14846" width="15.33203125" style="1" customWidth="1"/>
    <col min="14847" max="14847" width="5" style="1" customWidth="1"/>
    <col min="14848" max="14863" width="4.44140625" style="1" customWidth="1"/>
    <col min="14864" max="14864" width="6.44140625" style="1" customWidth="1"/>
    <col min="14865" max="14870" width="4.44140625" style="1" customWidth="1"/>
    <col min="14871" max="14872" width="8.88671875" style="1"/>
    <col min="14873" max="14873" width="6.33203125" style="1" customWidth="1"/>
    <col min="14874" max="14874" width="2" style="1" customWidth="1"/>
    <col min="14875" max="14875" width="6.109375" style="1" customWidth="1"/>
    <col min="14876" max="15100" width="8.88671875" style="1"/>
    <col min="15101" max="15101" width="5.109375" style="1" customWidth="1"/>
    <col min="15102" max="15102" width="15.33203125" style="1" customWidth="1"/>
    <col min="15103" max="15103" width="5" style="1" customWidth="1"/>
    <col min="15104" max="15119" width="4.44140625" style="1" customWidth="1"/>
    <col min="15120" max="15120" width="6.44140625" style="1" customWidth="1"/>
    <col min="15121" max="15126" width="4.44140625" style="1" customWidth="1"/>
    <col min="15127" max="15128" width="8.88671875" style="1"/>
    <col min="15129" max="15129" width="6.33203125" style="1" customWidth="1"/>
    <col min="15130" max="15130" width="2" style="1" customWidth="1"/>
    <col min="15131" max="15131" width="6.109375" style="1" customWidth="1"/>
    <col min="15132" max="15356" width="8.88671875" style="1"/>
    <col min="15357" max="15357" width="5.109375" style="1" customWidth="1"/>
    <col min="15358" max="15358" width="15.33203125" style="1" customWidth="1"/>
    <col min="15359" max="15359" width="5" style="1" customWidth="1"/>
    <col min="15360" max="15375" width="4.44140625" style="1" customWidth="1"/>
    <col min="15376" max="15376" width="6.44140625" style="1" customWidth="1"/>
    <col min="15377" max="15382" width="4.44140625" style="1" customWidth="1"/>
    <col min="15383" max="15384" width="8.88671875" style="1"/>
    <col min="15385" max="15385" width="6.33203125" style="1" customWidth="1"/>
    <col min="15386" max="15386" width="2" style="1" customWidth="1"/>
    <col min="15387" max="15387" width="6.109375" style="1" customWidth="1"/>
    <col min="15388" max="15612" width="8.88671875" style="1"/>
    <col min="15613" max="15613" width="5.109375" style="1" customWidth="1"/>
    <col min="15614" max="15614" width="15.33203125" style="1" customWidth="1"/>
    <col min="15615" max="15615" width="5" style="1" customWidth="1"/>
    <col min="15616" max="15631" width="4.44140625" style="1" customWidth="1"/>
    <col min="15632" max="15632" width="6.44140625" style="1" customWidth="1"/>
    <col min="15633" max="15638" width="4.44140625" style="1" customWidth="1"/>
    <col min="15639" max="15640" width="8.88671875" style="1"/>
    <col min="15641" max="15641" width="6.33203125" style="1" customWidth="1"/>
    <col min="15642" max="15642" width="2" style="1" customWidth="1"/>
    <col min="15643" max="15643" width="6.109375" style="1" customWidth="1"/>
    <col min="15644" max="15868" width="8.88671875" style="1"/>
    <col min="15869" max="15869" width="5.109375" style="1" customWidth="1"/>
    <col min="15870" max="15870" width="15.33203125" style="1" customWidth="1"/>
    <col min="15871" max="15871" width="5" style="1" customWidth="1"/>
    <col min="15872" max="15887" width="4.44140625" style="1" customWidth="1"/>
    <col min="15888" max="15888" width="6.44140625" style="1" customWidth="1"/>
    <col min="15889" max="15894" width="4.44140625" style="1" customWidth="1"/>
    <col min="15895" max="15896" width="8.88671875" style="1"/>
    <col min="15897" max="15897" width="6.33203125" style="1" customWidth="1"/>
    <col min="15898" max="15898" width="2" style="1" customWidth="1"/>
    <col min="15899" max="15899" width="6.109375" style="1" customWidth="1"/>
    <col min="15900" max="16124" width="8.88671875" style="1"/>
    <col min="16125" max="16125" width="5.109375" style="1" customWidth="1"/>
    <col min="16126" max="16126" width="15.33203125" style="1" customWidth="1"/>
    <col min="16127" max="16127" width="5" style="1" customWidth="1"/>
    <col min="16128" max="16143" width="4.44140625" style="1" customWidth="1"/>
    <col min="16144" max="16144" width="6.44140625" style="1" customWidth="1"/>
    <col min="16145" max="16150" width="4.44140625" style="1" customWidth="1"/>
    <col min="16151" max="16152" width="8.88671875" style="1"/>
    <col min="16153" max="16153" width="6.33203125" style="1" customWidth="1"/>
    <col min="16154" max="16154" width="2" style="1" customWidth="1"/>
    <col min="16155" max="16155" width="6.109375" style="1" customWidth="1"/>
    <col min="16156" max="16382" width="8.88671875" style="1"/>
    <col min="16383" max="16384" width="8.6640625" style="1" customWidth="1"/>
  </cols>
  <sheetData>
    <row r="1" spans="1:29" ht="14.4" customHeight="1" x14ac:dyDescent="0.3">
      <c r="A1" s="172" t="s">
        <v>60</v>
      </c>
      <c r="B1" s="173"/>
      <c r="C1" s="164" t="s">
        <v>7</v>
      </c>
      <c r="D1" s="165"/>
      <c r="E1" s="166"/>
      <c r="F1" s="164" t="s">
        <v>6</v>
      </c>
      <c r="G1" s="165"/>
      <c r="H1" s="166"/>
      <c r="I1" s="164" t="s">
        <v>5</v>
      </c>
      <c r="J1" s="165"/>
      <c r="K1" s="166"/>
      <c r="L1" s="164" t="s">
        <v>4</v>
      </c>
      <c r="M1" s="165"/>
      <c r="N1" s="166"/>
      <c r="O1" s="164" t="s">
        <v>3</v>
      </c>
      <c r="P1" s="165"/>
      <c r="Q1" s="166"/>
      <c r="R1" s="164" t="s">
        <v>2</v>
      </c>
      <c r="S1" s="165"/>
      <c r="T1" s="166"/>
      <c r="U1" s="164" t="s">
        <v>1</v>
      </c>
      <c r="V1" s="165"/>
      <c r="W1" s="166"/>
      <c r="X1" s="170" t="s">
        <v>10</v>
      </c>
      <c r="Y1" s="165" t="s">
        <v>9</v>
      </c>
      <c r="Z1" s="165" t="s">
        <v>8</v>
      </c>
      <c r="AA1" s="165"/>
      <c r="AB1" s="165"/>
      <c r="AC1" s="166"/>
    </row>
    <row r="2" spans="1:29" ht="15" customHeight="1" thickBot="1" x14ac:dyDescent="0.35">
      <c r="A2" s="174"/>
      <c r="B2" s="175"/>
      <c r="C2" s="169" t="str">
        <f>B3</f>
        <v>Raškovice A</v>
      </c>
      <c r="D2" s="167"/>
      <c r="E2" s="168"/>
      <c r="F2" s="169" t="str">
        <f>B4</f>
        <v>Metylovice A</v>
      </c>
      <c r="G2" s="167"/>
      <c r="H2" s="168"/>
      <c r="I2" s="169" t="str">
        <f>B5</f>
        <v>Green-6.ZŠ</v>
      </c>
      <c r="J2" s="167"/>
      <c r="K2" s="168"/>
      <c r="L2" s="169" t="str">
        <f>B6</f>
        <v xml:space="preserve"> Red A</v>
      </c>
      <c r="M2" s="167"/>
      <c r="N2" s="168"/>
      <c r="O2" s="169" t="str">
        <f>B7</f>
        <v xml:space="preserve"> Red B</v>
      </c>
      <c r="P2" s="167"/>
      <c r="Q2" s="168"/>
      <c r="R2" s="169" t="str">
        <f>B8</f>
        <v xml:space="preserve"> Red C</v>
      </c>
      <c r="S2" s="167"/>
      <c r="T2" s="168"/>
      <c r="U2" s="169" t="str">
        <f>B9</f>
        <v>Green Paskov</v>
      </c>
      <c r="V2" s="167"/>
      <c r="W2" s="168"/>
      <c r="X2" s="171"/>
      <c r="Y2" s="167"/>
      <c r="Z2" s="167"/>
      <c r="AA2" s="167"/>
      <c r="AB2" s="167"/>
      <c r="AC2" s="168"/>
    </row>
    <row r="3" spans="1:29" ht="21" x14ac:dyDescent="0.3">
      <c r="A3" s="82" t="s">
        <v>7</v>
      </c>
      <c r="B3" s="126" t="s">
        <v>11</v>
      </c>
      <c r="C3" s="127"/>
      <c r="D3" s="128"/>
      <c r="E3" s="129"/>
      <c r="F3" s="87">
        <v>2</v>
      </c>
      <c r="G3" s="88" t="s">
        <v>0</v>
      </c>
      <c r="H3" s="89">
        <v>6</v>
      </c>
      <c r="I3" s="90">
        <v>7</v>
      </c>
      <c r="J3" s="91" t="s">
        <v>0</v>
      </c>
      <c r="K3" s="92">
        <v>15</v>
      </c>
      <c r="L3" s="90">
        <v>20</v>
      </c>
      <c r="M3" s="91" t="s">
        <v>0</v>
      </c>
      <c r="N3" s="92">
        <v>10</v>
      </c>
      <c r="O3" s="90">
        <v>10</v>
      </c>
      <c r="P3" s="91" t="s">
        <v>0</v>
      </c>
      <c r="Q3" s="92">
        <v>6</v>
      </c>
      <c r="R3" s="90">
        <v>13</v>
      </c>
      <c r="S3" s="91" t="s">
        <v>0</v>
      </c>
      <c r="T3" s="92">
        <v>8</v>
      </c>
      <c r="U3" s="90">
        <v>8</v>
      </c>
      <c r="V3" s="91" t="s">
        <v>0</v>
      </c>
      <c r="W3" s="92">
        <v>5</v>
      </c>
      <c r="X3" s="93">
        <f t="shared" ref="X3:X9" si="0">SUM(IF(C3&gt;E3,1,0),IF(F3&gt;H3,1,0),IF(I3&gt;K3,1,0),IF(L3&gt;N3,1,0),IF(O3&gt;Q3,1,0),IF(R3&gt;T3,1,0),IF(U3&gt;W3,1,0))</f>
        <v>4</v>
      </c>
      <c r="Y3" s="130">
        <v>3</v>
      </c>
      <c r="Z3" s="88">
        <f t="shared" ref="Z3:Z9" si="1">F3+I3+L3+O3+R3+U3+C3</f>
        <v>60</v>
      </c>
      <c r="AA3" s="88" t="s">
        <v>0</v>
      </c>
      <c r="AB3" s="88">
        <f t="shared" ref="AB3:AB9" si="2">H3+K3+N3+Q3+T3+W3+E3</f>
        <v>50</v>
      </c>
      <c r="AC3" s="89">
        <f t="shared" ref="AC3:AC9" si="3">Z3/AB3</f>
        <v>1.2</v>
      </c>
    </row>
    <row r="4" spans="1:29" ht="21" x14ac:dyDescent="0.3">
      <c r="A4" s="95" t="s">
        <v>6</v>
      </c>
      <c r="B4" s="126" t="s">
        <v>50</v>
      </c>
      <c r="C4" s="97">
        <f>H3</f>
        <v>6</v>
      </c>
      <c r="D4" s="98" t="s">
        <v>0</v>
      </c>
      <c r="E4" s="99">
        <f>F3</f>
        <v>2</v>
      </c>
      <c r="F4" s="131"/>
      <c r="G4" s="132"/>
      <c r="H4" s="133"/>
      <c r="I4" s="103">
        <v>5</v>
      </c>
      <c r="J4" s="104" t="s">
        <v>0</v>
      </c>
      <c r="K4" s="105">
        <v>4</v>
      </c>
      <c r="L4" s="106">
        <v>22</v>
      </c>
      <c r="M4" s="107" t="s">
        <v>0</v>
      </c>
      <c r="N4" s="108">
        <v>5</v>
      </c>
      <c r="O4" s="106">
        <v>16</v>
      </c>
      <c r="P4" s="107" t="s">
        <v>0</v>
      </c>
      <c r="Q4" s="108">
        <v>2</v>
      </c>
      <c r="R4" s="106">
        <v>11</v>
      </c>
      <c r="S4" s="107" t="s">
        <v>0</v>
      </c>
      <c r="T4" s="108">
        <v>4</v>
      </c>
      <c r="U4" s="106">
        <v>6</v>
      </c>
      <c r="V4" s="107" t="s">
        <v>0</v>
      </c>
      <c r="W4" s="108">
        <v>2</v>
      </c>
      <c r="X4" s="109">
        <f t="shared" si="0"/>
        <v>6</v>
      </c>
      <c r="Y4" s="134">
        <v>1</v>
      </c>
      <c r="Z4" s="104">
        <f t="shared" si="1"/>
        <v>66</v>
      </c>
      <c r="AA4" s="104" t="s">
        <v>0</v>
      </c>
      <c r="AB4" s="104">
        <f t="shared" si="2"/>
        <v>19</v>
      </c>
      <c r="AC4" s="105">
        <f t="shared" si="3"/>
        <v>3.4736842105263159</v>
      </c>
    </row>
    <row r="5" spans="1:29" ht="21" x14ac:dyDescent="0.3">
      <c r="A5" s="95" t="s">
        <v>5</v>
      </c>
      <c r="B5" s="126" t="s">
        <v>66</v>
      </c>
      <c r="C5" s="111">
        <f>K3</f>
        <v>15</v>
      </c>
      <c r="D5" s="112" t="s">
        <v>0</v>
      </c>
      <c r="E5" s="113">
        <f>I3</f>
        <v>7</v>
      </c>
      <c r="F5" s="97">
        <f>K4</f>
        <v>4</v>
      </c>
      <c r="G5" s="98" t="s">
        <v>0</v>
      </c>
      <c r="H5" s="99">
        <f>I4</f>
        <v>5</v>
      </c>
      <c r="I5" s="131"/>
      <c r="J5" s="132"/>
      <c r="K5" s="133"/>
      <c r="L5" s="103">
        <v>23</v>
      </c>
      <c r="M5" s="104" t="s">
        <v>0</v>
      </c>
      <c r="N5" s="105">
        <v>5</v>
      </c>
      <c r="O5" s="106">
        <v>6</v>
      </c>
      <c r="P5" s="107" t="s">
        <v>0</v>
      </c>
      <c r="Q5" s="108">
        <v>3</v>
      </c>
      <c r="R5" s="106">
        <v>6</v>
      </c>
      <c r="S5" s="107" t="s">
        <v>0</v>
      </c>
      <c r="T5" s="108">
        <v>10</v>
      </c>
      <c r="U5" s="106">
        <v>5</v>
      </c>
      <c r="V5" s="107" t="s">
        <v>0</v>
      </c>
      <c r="W5" s="108">
        <v>3</v>
      </c>
      <c r="X5" s="109">
        <f t="shared" si="0"/>
        <v>4</v>
      </c>
      <c r="Y5" s="134">
        <v>2</v>
      </c>
      <c r="Z5" s="104">
        <f t="shared" si="1"/>
        <v>59</v>
      </c>
      <c r="AA5" s="104" t="s">
        <v>0</v>
      </c>
      <c r="AB5" s="104">
        <f t="shared" si="2"/>
        <v>33</v>
      </c>
      <c r="AC5" s="105">
        <f t="shared" si="3"/>
        <v>1.7878787878787878</v>
      </c>
    </row>
    <row r="6" spans="1:29" ht="21" x14ac:dyDescent="0.3">
      <c r="A6" s="95" t="s">
        <v>4</v>
      </c>
      <c r="B6" s="126" t="s">
        <v>67</v>
      </c>
      <c r="C6" s="111">
        <f>N3</f>
        <v>10</v>
      </c>
      <c r="D6" s="112" t="s">
        <v>0</v>
      </c>
      <c r="E6" s="113">
        <f>L3</f>
        <v>20</v>
      </c>
      <c r="F6" s="111">
        <f>N4</f>
        <v>5</v>
      </c>
      <c r="G6" s="112" t="s">
        <v>0</v>
      </c>
      <c r="H6" s="113">
        <f>L4</f>
        <v>22</v>
      </c>
      <c r="I6" s="97">
        <f>N5</f>
        <v>5</v>
      </c>
      <c r="J6" s="98" t="s">
        <v>0</v>
      </c>
      <c r="K6" s="99">
        <f>L5</f>
        <v>23</v>
      </c>
      <c r="L6" s="131"/>
      <c r="M6" s="132"/>
      <c r="N6" s="133"/>
      <c r="O6" s="103">
        <v>3</v>
      </c>
      <c r="P6" s="104" t="s">
        <v>0</v>
      </c>
      <c r="Q6" s="105">
        <v>14</v>
      </c>
      <c r="R6" s="106">
        <v>9</v>
      </c>
      <c r="S6" s="107" t="s">
        <v>0</v>
      </c>
      <c r="T6" s="108">
        <v>12</v>
      </c>
      <c r="U6" s="106">
        <v>1</v>
      </c>
      <c r="V6" s="107" t="s">
        <v>0</v>
      </c>
      <c r="W6" s="108">
        <v>27</v>
      </c>
      <c r="X6" s="109">
        <f t="shared" si="0"/>
        <v>0</v>
      </c>
      <c r="Y6" s="134">
        <v>7</v>
      </c>
      <c r="Z6" s="104">
        <f t="shared" si="1"/>
        <v>33</v>
      </c>
      <c r="AA6" s="104" t="s">
        <v>0</v>
      </c>
      <c r="AB6" s="104">
        <f t="shared" si="2"/>
        <v>118</v>
      </c>
      <c r="AC6" s="105">
        <f t="shared" si="3"/>
        <v>0.27966101694915252</v>
      </c>
    </row>
    <row r="7" spans="1:29" ht="21" x14ac:dyDescent="0.3">
      <c r="A7" s="95" t="s">
        <v>3</v>
      </c>
      <c r="B7" s="126" t="s">
        <v>68</v>
      </c>
      <c r="C7" s="111">
        <f>Q3</f>
        <v>6</v>
      </c>
      <c r="D7" s="112" t="s">
        <v>0</v>
      </c>
      <c r="E7" s="113">
        <f>O3</f>
        <v>10</v>
      </c>
      <c r="F7" s="111">
        <f>Q4</f>
        <v>2</v>
      </c>
      <c r="G7" s="112" t="s">
        <v>0</v>
      </c>
      <c r="H7" s="113">
        <f>O4</f>
        <v>16</v>
      </c>
      <c r="I7" s="111">
        <f>Q5</f>
        <v>3</v>
      </c>
      <c r="J7" s="112" t="s">
        <v>0</v>
      </c>
      <c r="K7" s="113">
        <f>O5</f>
        <v>6</v>
      </c>
      <c r="L7" s="97">
        <f>Q6</f>
        <v>14</v>
      </c>
      <c r="M7" s="98" t="s">
        <v>0</v>
      </c>
      <c r="N7" s="99">
        <f>O6</f>
        <v>3</v>
      </c>
      <c r="O7" s="131"/>
      <c r="P7" s="132"/>
      <c r="Q7" s="133"/>
      <c r="R7" s="103">
        <v>8</v>
      </c>
      <c r="S7" s="104" t="s">
        <v>0</v>
      </c>
      <c r="T7" s="105">
        <v>6</v>
      </c>
      <c r="U7" s="106">
        <v>4</v>
      </c>
      <c r="V7" s="107" t="s">
        <v>0</v>
      </c>
      <c r="W7" s="108">
        <v>9</v>
      </c>
      <c r="X7" s="109">
        <f t="shared" si="0"/>
        <v>2</v>
      </c>
      <c r="Y7" s="134">
        <v>6</v>
      </c>
      <c r="Z7" s="104">
        <f t="shared" si="1"/>
        <v>37</v>
      </c>
      <c r="AA7" s="104" t="s">
        <v>0</v>
      </c>
      <c r="AB7" s="104">
        <f t="shared" si="2"/>
        <v>50</v>
      </c>
      <c r="AC7" s="105">
        <f t="shared" si="3"/>
        <v>0.74</v>
      </c>
    </row>
    <row r="8" spans="1:29" ht="21" x14ac:dyDescent="0.3">
      <c r="A8" s="95" t="s">
        <v>2</v>
      </c>
      <c r="B8" s="126" t="s">
        <v>69</v>
      </c>
      <c r="C8" s="111">
        <f>T3</f>
        <v>8</v>
      </c>
      <c r="D8" s="112" t="s">
        <v>0</v>
      </c>
      <c r="E8" s="113">
        <f>R3</f>
        <v>13</v>
      </c>
      <c r="F8" s="111">
        <f>T4</f>
        <v>4</v>
      </c>
      <c r="G8" s="112" t="s">
        <v>0</v>
      </c>
      <c r="H8" s="113">
        <f>R4</f>
        <v>11</v>
      </c>
      <c r="I8" s="111">
        <f>T5</f>
        <v>10</v>
      </c>
      <c r="J8" s="112" t="s">
        <v>0</v>
      </c>
      <c r="K8" s="113">
        <f>R5</f>
        <v>6</v>
      </c>
      <c r="L8" s="111">
        <f>T6</f>
        <v>12</v>
      </c>
      <c r="M8" s="112" t="s">
        <v>0</v>
      </c>
      <c r="N8" s="113">
        <f>R6</f>
        <v>9</v>
      </c>
      <c r="O8" s="97">
        <f>T7</f>
        <v>6</v>
      </c>
      <c r="P8" s="98" t="s">
        <v>0</v>
      </c>
      <c r="Q8" s="99">
        <f>R7</f>
        <v>8</v>
      </c>
      <c r="R8" s="131"/>
      <c r="S8" s="132"/>
      <c r="T8" s="133"/>
      <c r="U8" s="114">
        <v>7</v>
      </c>
      <c r="V8" s="104" t="s">
        <v>0</v>
      </c>
      <c r="W8" s="115">
        <v>16</v>
      </c>
      <c r="X8" s="109">
        <f t="shared" si="0"/>
        <v>2</v>
      </c>
      <c r="Y8" s="134">
        <v>5</v>
      </c>
      <c r="Z8" s="104">
        <f t="shared" si="1"/>
        <v>47</v>
      </c>
      <c r="AA8" s="104" t="s">
        <v>0</v>
      </c>
      <c r="AB8" s="104">
        <f t="shared" si="2"/>
        <v>63</v>
      </c>
      <c r="AC8" s="105">
        <f t="shared" si="3"/>
        <v>0.74603174603174605</v>
      </c>
    </row>
    <row r="9" spans="1:29" ht="21.6" thickBot="1" x14ac:dyDescent="0.35">
      <c r="A9" s="116" t="s">
        <v>1</v>
      </c>
      <c r="B9" s="126" t="s">
        <v>76</v>
      </c>
      <c r="C9" s="117">
        <f>W3</f>
        <v>5</v>
      </c>
      <c r="D9" s="118" t="s">
        <v>0</v>
      </c>
      <c r="E9" s="119">
        <f>U3</f>
        <v>8</v>
      </c>
      <c r="F9" s="117">
        <f>W4</f>
        <v>2</v>
      </c>
      <c r="G9" s="118" t="s">
        <v>0</v>
      </c>
      <c r="H9" s="119">
        <f>U4</f>
        <v>6</v>
      </c>
      <c r="I9" s="117">
        <f>W5</f>
        <v>3</v>
      </c>
      <c r="J9" s="118" t="s">
        <v>0</v>
      </c>
      <c r="K9" s="119">
        <f>U5</f>
        <v>5</v>
      </c>
      <c r="L9" s="117">
        <f>W6</f>
        <v>27</v>
      </c>
      <c r="M9" s="118" t="s">
        <v>0</v>
      </c>
      <c r="N9" s="119">
        <f>U6</f>
        <v>1</v>
      </c>
      <c r="O9" s="117">
        <f>W7</f>
        <v>9</v>
      </c>
      <c r="P9" s="118" t="s">
        <v>0</v>
      </c>
      <c r="Q9" s="119">
        <f>U7</f>
        <v>4</v>
      </c>
      <c r="R9" s="120">
        <f>W8</f>
        <v>16</v>
      </c>
      <c r="S9" s="121" t="s">
        <v>0</v>
      </c>
      <c r="T9" s="122">
        <f>U8</f>
        <v>7</v>
      </c>
      <c r="U9" s="135"/>
      <c r="V9" s="136"/>
      <c r="W9" s="137"/>
      <c r="X9" s="123">
        <f t="shared" si="0"/>
        <v>3</v>
      </c>
      <c r="Y9" s="138">
        <v>4</v>
      </c>
      <c r="Z9" s="124">
        <f t="shared" si="1"/>
        <v>62</v>
      </c>
      <c r="AA9" s="124" t="s">
        <v>0</v>
      </c>
      <c r="AB9" s="124">
        <f t="shared" si="2"/>
        <v>31</v>
      </c>
      <c r="AC9" s="125">
        <f t="shared" si="3"/>
        <v>2</v>
      </c>
    </row>
    <row r="10" spans="1:29" ht="21" x14ac:dyDescent="0.3">
      <c r="A10" s="42"/>
      <c r="B10" s="42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37"/>
      <c r="V10" s="37"/>
      <c r="W10" s="37"/>
      <c r="X10" s="43"/>
      <c r="Y10" s="45"/>
      <c r="Z10" s="44"/>
      <c r="AA10" s="44"/>
      <c r="AB10" s="44"/>
      <c r="AC10" s="44"/>
    </row>
  </sheetData>
  <mergeCells count="18">
    <mergeCell ref="A1:B2"/>
    <mergeCell ref="C1:E1"/>
    <mergeCell ref="C2:E2"/>
    <mergeCell ref="F2:H2"/>
    <mergeCell ref="I2:K2"/>
    <mergeCell ref="L2:N2"/>
    <mergeCell ref="O2:Q2"/>
    <mergeCell ref="U1:W1"/>
    <mergeCell ref="X1:X2"/>
    <mergeCell ref="Y1:Y2"/>
    <mergeCell ref="Z1:AC2"/>
    <mergeCell ref="R2:T2"/>
    <mergeCell ref="U2:W2"/>
    <mergeCell ref="F1:H1"/>
    <mergeCell ref="I1:K1"/>
    <mergeCell ref="L1:N1"/>
    <mergeCell ref="O1:Q1"/>
    <mergeCell ref="R1:T1"/>
  </mergeCells>
  <pageMargins left="0.7" right="0.7" top="0.78740157499999996" bottom="0.78740157499999996" header="0.3" footer="0.3"/>
  <pageSetup paperSize="9" orientation="landscape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"/>
  <sheetViews>
    <sheetView zoomScale="85" zoomScaleNormal="85" workbookViewId="0">
      <selection sqref="A1:B2"/>
    </sheetView>
  </sheetViews>
  <sheetFormatPr defaultRowHeight="14.4" x14ac:dyDescent="0.3"/>
  <cols>
    <col min="1" max="1" width="7.44140625" style="1" customWidth="1"/>
    <col min="2" max="2" width="17.5546875" style="1" customWidth="1"/>
    <col min="3" max="3" width="5" style="1" customWidth="1"/>
    <col min="4" max="4" width="4.44140625" style="1" customWidth="1"/>
    <col min="5" max="5" width="5.109375" style="1" customWidth="1"/>
    <col min="6" max="7" width="4.44140625" style="1" customWidth="1"/>
    <col min="8" max="8" width="5.33203125" style="1" customWidth="1"/>
    <col min="9" max="10" width="4.44140625" style="1" customWidth="1"/>
    <col min="11" max="11" width="5.6640625" style="1" customWidth="1"/>
    <col min="12" max="13" width="4.44140625" style="1" customWidth="1"/>
    <col min="14" max="14" width="6" style="1" customWidth="1"/>
    <col min="15" max="19" width="4.44140625" style="1" customWidth="1"/>
    <col min="20" max="20" width="5.109375" style="1" customWidth="1"/>
    <col min="21" max="22" width="4.44140625" style="1" customWidth="1"/>
    <col min="23" max="23" width="5.6640625" style="1" customWidth="1"/>
    <col min="24" max="25" width="8.6640625" style="1" customWidth="1"/>
    <col min="26" max="26" width="6.33203125" style="1" customWidth="1"/>
    <col min="27" max="27" width="2" style="1" customWidth="1"/>
    <col min="28" max="28" width="6.109375" style="1" customWidth="1"/>
    <col min="29" max="29" width="16.33203125" style="1" bestFit="1" customWidth="1"/>
    <col min="30" max="30" width="7.21875" style="1" customWidth="1"/>
    <col min="31" max="31" width="6" style="1" customWidth="1"/>
    <col min="32" max="32" width="3.5546875" style="1" customWidth="1"/>
    <col min="33" max="33" width="5.44140625" style="1" customWidth="1"/>
    <col min="34" max="34" width="10.6640625" style="1" customWidth="1"/>
    <col min="35" max="36" width="4.88671875" style="1" customWidth="1"/>
    <col min="37" max="37" width="8.44140625" style="1" customWidth="1"/>
    <col min="38" max="38" width="11.5546875" style="1" customWidth="1"/>
    <col min="39" max="39" width="13.44140625" style="1" customWidth="1"/>
    <col min="40" max="40" width="3" style="1" customWidth="1"/>
    <col min="41" max="41" width="15.109375" style="1" customWidth="1"/>
    <col min="42" max="42" width="5.44140625" style="1" customWidth="1"/>
    <col min="43" max="43" width="4.44140625" style="1" customWidth="1"/>
    <col min="44" max="44" width="4.88671875" style="1" customWidth="1"/>
    <col min="45" max="252" width="8.88671875" style="1"/>
    <col min="253" max="253" width="5.109375" style="1" customWidth="1"/>
    <col min="254" max="254" width="15.33203125" style="1" customWidth="1"/>
    <col min="255" max="255" width="5" style="1" customWidth="1"/>
    <col min="256" max="271" width="4.44140625" style="1" customWidth="1"/>
    <col min="272" max="272" width="6.44140625" style="1" customWidth="1"/>
    <col min="273" max="278" width="4.44140625" style="1" customWidth="1"/>
    <col min="279" max="280" width="8.88671875" style="1"/>
    <col min="281" max="281" width="6.33203125" style="1" customWidth="1"/>
    <col min="282" max="282" width="2" style="1" customWidth="1"/>
    <col min="283" max="283" width="6.109375" style="1" customWidth="1"/>
    <col min="284" max="508" width="8.88671875" style="1"/>
    <col min="509" max="509" width="5.109375" style="1" customWidth="1"/>
    <col min="510" max="510" width="15.33203125" style="1" customWidth="1"/>
    <col min="511" max="511" width="5" style="1" customWidth="1"/>
    <col min="512" max="527" width="4.44140625" style="1" customWidth="1"/>
    <col min="528" max="528" width="6.44140625" style="1" customWidth="1"/>
    <col min="529" max="534" width="4.44140625" style="1" customWidth="1"/>
    <col min="535" max="536" width="8.88671875" style="1"/>
    <col min="537" max="537" width="6.33203125" style="1" customWidth="1"/>
    <col min="538" max="538" width="2" style="1" customWidth="1"/>
    <col min="539" max="539" width="6.109375" style="1" customWidth="1"/>
    <col min="540" max="764" width="8.88671875" style="1"/>
    <col min="765" max="765" width="5.109375" style="1" customWidth="1"/>
    <col min="766" max="766" width="15.33203125" style="1" customWidth="1"/>
    <col min="767" max="767" width="5" style="1" customWidth="1"/>
    <col min="768" max="783" width="4.44140625" style="1" customWidth="1"/>
    <col min="784" max="784" width="6.44140625" style="1" customWidth="1"/>
    <col min="785" max="790" width="4.44140625" style="1" customWidth="1"/>
    <col min="791" max="792" width="8.88671875" style="1"/>
    <col min="793" max="793" width="6.33203125" style="1" customWidth="1"/>
    <col min="794" max="794" width="2" style="1" customWidth="1"/>
    <col min="795" max="795" width="6.109375" style="1" customWidth="1"/>
    <col min="796" max="1020" width="8.88671875" style="1"/>
    <col min="1021" max="1021" width="5.109375" style="1" customWidth="1"/>
    <col min="1022" max="1022" width="15.33203125" style="1" customWidth="1"/>
    <col min="1023" max="1023" width="5" style="1" customWidth="1"/>
    <col min="1024" max="1039" width="4.44140625" style="1" customWidth="1"/>
    <col min="1040" max="1040" width="6.44140625" style="1" customWidth="1"/>
    <col min="1041" max="1046" width="4.44140625" style="1" customWidth="1"/>
    <col min="1047" max="1048" width="8.88671875" style="1"/>
    <col min="1049" max="1049" width="6.33203125" style="1" customWidth="1"/>
    <col min="1050" max="1050" width="2" style="1" customWidth="1"/>
    <col min="1051" max="1051" width="6.109375" style="1" customWidth="1"/>
    <col min="1052" max="1276" width="8.88671875" style="1"/>
    <col min="1277" max="1277" width="5.109375" style="1" customWidth="1"/>
    <col min="1278" max="1278" width="15.33203125" style="1" customWidth="1"/>
    <col min="1279" max="1279" width="5" style="1" customWidth="1"/>
    <col min="1280" max="1295" width="4.44140625" style="1" customWidth="1"/>
    <col min="1296" max="1296" width="6.44140625" style="1" customWidth="1"/>
    <col min="1297" max="1302" width="4.44140625" style="1" customWidth="1"/>
    <col min="1303" max="1304" width="8.88671875" style="1"/>
    <col min="1305" max="1305" width="6.33203125" style="1" customWidth="1"/>
    <col min="1306" max="1306" width="2" style="1" customWidth="1"/>
    <col min="1307" max="1307" width="6.109375" style="1" customWidth="1"/>
    <col min="1308" max="1532" width="8.88671875" style="1"/>
    <col min="1533" max="1533" width="5.109375" style="1" customWidth="1"/>
    <col min="1534" max="1534" width="15.33203125" style="1" customWidth="1"/>
    <col min="1535" max="1535" width="5" style="1" customWidth="1"/>
    <col min="1536" max="1551" width="4.44140625" style="1" customWidth="1"/>
    <col min="1552" max="1552" width="6.44140625" style="1" customWidth="1"/>
    <col min="1553" max="1558" width="4.44140625" style="1" customWidth="1"/>
    <col min="1559" max="1560" width="8.88671875" style="1"/>
    <col min="1561" max="1561" width="6.33203125" style="1" customWidth="1"/>
    <col min="1562" max="1562" width="2" style="1" customWidth="1"/>
    <col min="1563" max="1563" width="6.109375" style="1" customWidth="1"/>
    <col min="1564" max="1788" width="8.88671875" style="1"/>
    <col min="1789" max="1789" width="5.109375" style="1" customWidth="1"/>
    <col min="1790" max="1790" width="15.33203125" style="1" customWidth="1"/>
    <col min="1791" max="1791" width="5" style="1" customWidth="1"/>
    <col min="1792" max="1807" width="4.44140625" style="1" customWidth="1"/>
    <col min="1808" max="1808" width="6.44140625" style="1" customWidth="1"/>
    <col min="1809" max="1814" width="4.44140625" style="1" customWidth="1"/>
    <col min="1815" max="1816" width="8.88671875" style="1"/>
    <col min="1817" max="1817" width="6.33203125" style="1" customWidth="1"/>
    <col min="1818" max="1818" width="2" style="1" customWidth="1"/>
    <col min="1819" max="1819" width="6.109375" style="1" customWidth="1"/>
    <col min="1820" max="2044" width="8.88671875" style="1"/>
    <col min="2045" max="2045" width="5.109375" style="1" customWidth="1"/>
    <col min="2046" max="2046" width="15.33203125" style="1" customWidth="1"/>
    <col min="2047" max="2047" width="5" style="1" customWidth="1"/>
    <col min="2048" max="2063" width="4.44140625" style="1" customWidth="1"/>
    <col min="2064" max="2064" width="6.44140625" style="1" customWidth="1"/>
    <col min="2065" max="2070" width="4.44140625" style="1" customWidth="1"/>
    <col min="2071" max="2072" width="8.88671875" style="1"/>
    <col min="2073" max="2073" width="6.33203125" style="1" customWidth="1"/>
    <col min="2074" max="2074" width="2" style="1" customWidth="1"/>
    <col min="2075" max="2075" width="6.109375" style="1" customWidth="1"/>
    <col min="2076" max="2300" width="8.88671875" style="1"/>
    <col min="2301" max="2301" width="5.109375" style="1" customWidth="1"/>
    <col min="2302" max="2302" width="15.33203125" style="1" customWidth="1"/>
    <col min="2303" max="2303" width="5" style="1" customWidth="1"/>
    <col min="2304" max="2319" width="4.44140625" style="1" customWidth="1"/>
    <col min="2320" max="2320" width="6.44140625" style="1" customWidth="1"/>
    <col min="2321" max="2326" width="4.44140625" style="1" customWidth="1"/>
    <col min="2327" max="2328" width="8.88671875" style="1"/>
    <col min="2329" max="2329" width="6.33203125" style="1" customWidth="1"/>
    <col min="2330" max="2330" width="2" style="1" customWidth="1"/>
    <col min="2331" max="2331" width="6.109375" style="1" customWidth="1"/>
    <col min="2332" max="2556" width="8.88671875" style="1"/>
    <col min="2557" max="2557" width="5.109375" style="1" customWidth="1"/>
    <col min="2558" max="2558" width="15.33203125" style="1" customWidth="1"/>
    <col min="2559" max="2559" width="5" style="1" customWidth="1"/>
    <col min="2560" max="2575" width="4.44140625" style="1" customWidth="1"/>
    <col min="2576" max="2576" width="6.44140625" style="1" customWidth="1"/>
    <col min="2577" max="2582" width="4.44140625" style="1" customWidth="1"/>
    <col min="2583" max="2584" width="8.88671875" style="1"/>
    <col min="2585" max="2585" width="6.33203125" style="1" customWidth="1"/>
    <col min="2586" max="2586" width="2" style="1" customWidth="1"/>
    <col min="2587" max="2587" width="6.109375" style="1" customWidth="1"/>
    <col min="2588" max="2812" width="8.88671875" style="1"/>
    <col min="2813" max="2813" width="5.109375" style="1" customWidth="1"/>
    <col min="2814" max="2814" width="15.33203125" style="1" customWidth="1"/>
    <col min="2815" max="2815" width="5" style="1" customWidth="1"/>
    <col min="2816" max="2831" width="4.44140625" style="1" customWidth="1"/>
    <col min="2832" max="2832" width="6.44140625" style="1" customWidth="1"/>
    <col min="2833" max="2838" width="4.44140625" style="1" customWidth="1"/>
    <col min="2839" max="2840" width="8.88671875" style="1"/>
    <col min="2841" max="2841" width="6.33203125" style="1" customWidth="1"/>
    <col min="2842" max="2842" width="2" style="1" customWidth="1"/>
    <col min="2843" max="2843" width="6.109375" style="1" customWidth="1"/>
    <col min="2844" max="3068" width="8.88671875" style="1"/>
    <col min="3069" max="3069" width="5.109375" style="1" customWidth="1"/>
    <col min="3070" max="3070" width="15.33203125" style="1" customWidth="1"/>
    <col min="3071" max="3071" width="5" style="1" customWidth="1"/>
    <col min="3072" max="3087" width="4.44140625" style="1" customWidth="1"/>
    <col min="3088" max="3088" width="6.44140625" style="1" customWidth="1"/>
    <col min="3089" max="3094" width="4.44140625" style="1" customWidth="1"/>
    <col min="3095" max="3096" width="8.88671875" style="1"/>
    <col min="3097" max="3097" width="6.33203125" style="1" customWidth="1"/>
    <col min="3098" max="3098" width="2" style="1" customWidth="1"/>
    <col min="3099" max="3099" width="6.109375" style="1" customWidth="1"/>
    <col min="3100" max="3324" width="8.88671875" style="1"/>
    <col min="3325" max="3325" width="5.109375" style="1" customWidth="1"/>
    <col min="3326" max="3326" width="15.33203125" style="1" customWidth="1"/>
    <col min="3327" max="3327" width="5" style="1" customWidth="1"/>
    <col min="3328" max="3343" width="4.44140625" style="1" customWidth="1"/>
    <col min="3344" max="3344" width="6.44140625" style="1" customWidth="1"/>
    <col min="3345" max="3350" width="4.44140625" style="1" customWidth="1"/>
    <col min="3351" max="3352" width="8.88671875" style="1"/>
    <col min="3353" max="3353" width="6.33203125" style="1" customWidth="1"/>
    <col min="3354" max="3354" width="2" style="1" customWidth="1"/>
    <col min="3355" max="3355" width="6.109375" style="1" customWidth="1"/>
    <col min="3356" max="3580" width="8.88671875" style="1"/>
    <col min="3581" max="3581" width="5.109375" style="1" customWidth="1"/>
    <col min="3582" max="3582" width="15.33203125" style="1" customWidth="1"/>
    <col min="3583" max="3583" width="5" style="1" customWidth="1"/>
    <col min="3584" max="3599" width="4.44140625" style="1" customWidth="1"/>
    <col min="3600" max="3600" width="6.44140625" style="1" customWidth="1"/>
    <col min="3601" max="3606" width="4.44140625" style="1" customWidth="1"/>
    <col min="3607" max="3608" width="8.88671875" style="1"/>
    <col min="3609" max="3609" width="6.33203125" style="1" customWidth="1"/>
    <col min="3610" max="3610" width="2" style="1" customWidth="1"/>
    <col min="3611" max="3611" width="6.109375" style="1" customWidth="1"/>
    <col min="3612" max="3836" width="8.88671875" style="1"/>
    <col min="3837" max="3837" width="5.109375" style="1" customWidth="1"/>
    <col min="3838" max="3838" width="15.33203125" style="1" customWidth="1"/>
    <col min="3839" max="3839" width="5" style="1" customWidth="1"/>
    <col min="3840" max="3855" width="4.44140625" style="1" customWidth="1"/>
    <col min="3856" max="3856" width="6.44140625" style="1" customWidth="1"/>
    <col min="3857" max="3862" width="4.44140625" style="1" customWidth="1"/>
    <col min="3863" max="3864" width="8.88671875" style="1"/>
    <col min="3865" max="3865" width="6.33203125" style="1" customWidth="1"/>
    <col min="3866" max="3866" width="2" style="1" customWidth="1"/>
    <col min="3867" max="3867" width="6.109375" style="1" customWidth="1"/>
    <col min="3868" max="4092" width="8.88671875" style="1"/>
    <col min="4093" max="4093" width="5.109375" style="1" customWidth="1"/>
    <col min="4094" max="4094" width="15.33203125" style="1" customWidth="1"/>
    <col min="4095" max="4095" width="5" style="1" customWidth="1"/>
    <col min="4096" max="4111" width="4.44140625" style="1" customWidth="1"/>
    <col min="4112" max="4112" width="6.44140625" style="1" customWidth="1"/>
    <col min="4113" max="4118" width="4.44140625" style="1" customWidth="1"/>
    <col min="4119" max="4120" width="8.88671875" style="1"/>
    <col min="4121" max="4121" width="6.33203125" style="1" customWidth="1"/>
    <col min="4122" max="4122" width="2" style="1" customWidth="1"/>
    <col min="4123" max="4123" width="6.109375" style="1" customWidth="1"/>
    <col min="4124" max="4348" width="8.88671875" style="1"/>
    <col min="4349" max="4349" width="5.109375" style="1" customWidth="1"/>
    <col min="4350" max="4350" width="15.33203125" style="1" customWidth="1"/>
    <col min="4351" max="4351" width="5" style="1" customWidth="1"/>
    <col min="4352" max="4367" width="4.44140625" style="1" customWidth="1"/>
    <col min="4368" max="4368" width="6.44140625" style="1" customWidth="1"/>
    <col min="4369" max="4374" width="4.44140625" style="1" customWidth="1"/>
    <col min="4375" max="4376" width="8.88671875" style="1"/>
    <col min="4377" max="4377" width="6.33203125" style="1" customWidth="1"/>
    <col min="4378" max="4378" width="2" style="1" customWidth="1"/>
    <col min="4379" max="4379" width="6.109375" style="1" customWidth="1"/>
    <col min="4380" max="4604" width="8.88671875" style="1"/>
    <col min="4605" max="4605" width="5.109375" style="1" customWidth="1"/>
    <col min="4606" max="4606" width="15.33203125" style="1" customWidth="1"/>
    <col min="4607" max="4607" width="5" style="1" customWidth="1"/>
    <col min="4608" max="4623" width="4.44140625" style="1" customWidth="1"/>
    <col min="4624" max="4624" width="6.44140625" style="1" customWidth="1"/>
    <col min="4625" max="4630" width="4.44140625" style="1" customWidth="1"/>
    <col min="4631" max="4632" width="8.88671875" style="1"/>
    <col min="4633" max="4633" width="6.33203125" style="1" customWidth="1"/>
    <col min="4634" max="4634" width="2" style="1" customWidth="1"/>
    <col min="4635" max="4635" width="6.109375" style="1" customWidth="1"/>
    <col min="4636" max="4860" width="8.88671875" style="1"/>
    <col min="4861" max="4861" width="5.109375" style="1" customWidth="1"/>
    <col min="4862" max="4862" width="15.33203125" style="1" customWidth="1"/>
    <col min="4863" max="4863" width="5" style="1" customWidth="1"/>
    <col min="4864" max="4879" width="4.44140625" style="1" customWidth="1"/>
    <col min="4880" max="4880" width="6.44140625" style="1" customWidth="1"/>
    <col min="4881" max="4886" width="4.44140625" style="1" customWidth="1"/>
    <col min="4887" max="4888" width="8.88671875" style="1"/>
    <col min="4889" max="4889" width="6.33203125" style="1" customWidth="1"/>
    <col min="4890" max="4890" width="2" style="1" customWidth="1"/>
    <col min="4891" max="4891" width="6.109375" style="1" customWidth="1"/>
    <col min="4892" max="5116" width="8.88671875" style="1"/>
    <col min="5117" max="5117" width="5.109375" style="1" customWidth="1"/>
    <col min="5118" max="5118" width="15.33203125" style="1" customWidth="1"/>
    <col min="5119" max="5119" width="5" style="1" customWidth="1"/>
    <col min="5120" max="5135" width="4.44140625" style="1" customWidth="1"/>
    <col min="5136" max="5136" width="6.44140625" style="1" customWidth="1"/>
    <col min="5137" max="5142" width="4.44140625" style="1" customWidth="1"/>
    <col min="5143" max="5144" width="8.88671875" style="1"/>
    <col min="5145" max="5145" width="6.33203125" style="1" customWidth="1"/>
    <col min="5146" max="5146" width="2" style="1" customWidth="1"/>
    <col min="5147" max="5147" width="6.109375" style="1" customWidth="1"/>
    <col min="5148" max="5372" width="8.88671875" style="1"/>
    <col min="5373" max="5373" width="5.109375" style="1" customWidth="1"/>
    <col min="5374" max="5374" width="15.33203125" style="1" customWidth="1"/>
    <col min="5375" max="5375" width="5" style="1" customWidth="1"/>
    <col min="5376" max="5391" width="4.44140625" style="1" customWidth="1"/>
    <col min="5392" max="5392" width="6.44140625" style="1" customWidth="1"/>
    <col min="5393" max="5398" width="4.44140625" style="1" customWidth="1"/>
    <col min="5399" max="5400" width="8.88671875" style="1"/>
    <col min="5401" max="5401" width="6.33203125" style="1" customWidth="1"/>
    <col min="5402" max="5402" width="2" style="1" customWidth="1"/>
    <col min="5403" max="5403" width="6.109375" style="1" customWidth="1"/>
    <col min="5404" max="5628" width="8.88671875" style="1"/>
    <col min="5629" max="5629" width="5.109375" style="1" customWidth="1"/>
    <col min="5630" max="5630" width="15.33203125" style="1" customWidth="1"/>
    <col min="5631" max="5631" width="5" style="1" customWidth="1"/>
    <col min="5632" max="5647" width="4.44140625" style="1" customWidth="1"/>
    <col min="5648" max="5648" width="6.44140625" style="1" customWidth="1"/>
    <col min="5649" max="5654" width="4.44140625" style="1" customWidth="1"/>
    <col min="5655" max="5656" width="8.88671875" style="1"/>
    <col min="5657" max="5657" width="6.33203125" style="1" customWidth="1"/>
    <col min="5658" max="5658" width="2" style="1" customWidth="1"/>
    <col min="5659" max="5659" width="6.109375" style="1" customWidth="1"/>
    <col min="5660" max="5884" width="8.88671875" style="1"/>
    <col min="5885" max="5885" width="5.109375" style="1" customWidth="1"/>
    <col min="5886" max="5886" width="15.33203125" style="1" customWidth="1"/>
    <col min="5887" max="5887" width="5" style="1" customWidth="1"/>
    <col min="5888" max="5903" width="4.44140625" style="1" customWidth="1"/>
    <col min="5904" max="5904" width="6.44140625" style="1" customWidth="1"/>
    <col min="5905" max="5910" width="4.44140625" style="1" customWidth="1"/>
    <col min="5911" max="5912" width="8.88671875" style="1"/>
    <col min="5913" max="5913" width="6.33203125" style="1" customWidth="1"/>
    <col min="5914" max="5914" width="2" style="1" customWidth="1"/>
    <col min="5915" max="5915" width="6.109375" style="1" customWidth="1"/>
    <col min="5916" max="6140" width="8.88671875" style="1"/>
    <col min="6141" max="6141" width="5.109375" style="1" customWidth="1"/>
    <col min="6142" max="6142" width="15.33203125" style="1" customWidth="1"/>
    <col min="6143" max="6143" width="5" style="1" customWidth="1"/>
    <col min="6144" max="6159" width="4.44140625" style="1" customWidth="1"/>
    <col min="6160" max="6160" width="6.44140625" style="1" customWidth="1"/>
    <col min="6161" max="6166" width="4.44140625" style="1" customWidth="1"/>
    <col min="6167" max="6168" width="8.88671875" style="1"/>
    <col min="6169" max="6169" width="6.33203125" style="1" customWidth="1"/>
    <col min="6170" max="6170" width="2" style="1" customWidth="1"/>
    <col min="6171" max="6171" width="6.109375" style="1" customWidth="1"/>
    <col min="6172" max="6396" width="8.88671875" style="1"/>
    <col min="6397" max="6397" width="5.109375" style="1" customWidth="1"/>
    <col min="6398" max="6398" width="15.33203125" style="1" customWidth="1"/>
    <col min="6399" max="6399" width="5" style="1" customWidth="1"/>
    <col min="6400" max="6415" width="4.44140625" style="1" customWidth="1"/>
    <col min="6416" max="6416" width="6.44140625" style="1" customWidth="1"/>
    <col min="6417" max="6422" width="4.44140625" style="1" customWidth="1"/>
    <col min="6423" max="6424" width="8.88671875" style="1"/>
    <col min="6425" max="6425" width="6.33203125" style="1" customWidth="1"/>
    <col min="6426" max="6426" width="2" style="1" customWidth="1"/>
    <col min="6427" max="6427" width="6.109375" style="1" customWidth="1"/>
    <col min="6428" max="6652" width="8.88671875" style="1"/>
    <col min="6653" max="6653" width="5.109375" style="1" customWidth="1"/>
    <col min="6654" max="6654" width="15.33203125" style="1" customWidth="1"/>
    <col min="6655" max="6655" width="5" style="1" customWidth="1"/>
    <col min="6656" max="6671" width="4.44140625" style="1" customWidth="1"/>
    <col min="6672" max="6672" width="6.44140625" style="1" customWidth="1"/>
    <col min="6673" max="6678" width="4.44140625" style="1" customWidth="1"/>
    <col min="6679" max="6680" width="8.88671875" style="1"/>
    <col min="6681" max="6681" width="6.33203125" style="1" customWidth="1"/>
    <col min="6682" max="6682" width="2" style="1" customWidth="1"/>
    <col min="6683" max="6683" width="6.109375" style="1" customWidth="1"/>
    <col min="6684" max="6908" width="8.88671875" style="1"/>
    <col min="6909" max="6909" width="5.109375" style="1" customWidth="1"/>
    <col min="6910" max="6910" width="15.33203125" style="1" customWidth="1"/>
    <col min="6911" max="6911" width="5" style="1" customWidth="1"/>
    <col min="6912" max="6927" width="4.44140625" style="1" customWidth="1"/>
    <col min="6928" max="6928" width="6.44140625" style="1" customWidth="1"/>
    <col min="6929" max="6934" width="4.44140625" style="1" customWidth="1"/>
    <col min="6935" max="6936" width="8.88671875" style="1"/>
    <col min="6937" max="6937" width="6.33203125" style="1" customWidth="1"/>
    <col min="6938" max="6938" width="2" style="1" customWidth="1"/>
    <col min="6939" max="6939" width="6.109375" style="1" customWidth="1"/>
    <col min="6940" max="7164" width="8.88671875" style="1"/>
    <col min="7165" max="7165" width="5.109375" style="1" customWidth="1"/>
    <col min="7166" max="7166" width="15.33203125" style="1" customWidth="1"/>
    <col min="7167" max="7167" width="5" style="1" customWidth="1"/>
    <col min="7168" max="7183" width="4.44140625" style="1" customWidth="1"/>
    <col min="7184" max="7184" width="6.44140625" style="1" customWidth="1"/>
    <col min="7185" max="7190" width="4.44140625" style="1" customWidth="1"/>
    <col min="7191" max="7192" width="8.88671875" style="1"/>
    <col min="7193" max="7193" width="6.33203125" style="1" customWidth="1"/>
    <col min="7194" max="7194" width="2" style="1" customWidth="1"/>
    <col min="7195" max="7195" width="6.109375" style="1" customWidth="1"/>
    <col min="7196" max="7420" width="8.88671875" style="1"/>
    <col min="7421" max="7421" width="5.109375" style="1" customWidth="1"/>
    <col min="7422" max="7422" width="15.33203125" style="1" customWidth="1"/>
    <col min="7423" max="7423" width="5" style="1" customWidth="1"/>
    <col min="7424" max="7439" width="4.44140625" style="1" customWidth="1"/>
    <col min="7440" max="7440" width="6.44140625" style="1" customWidth="1"/>
    <col min="7441" max="7446" width="4.44140625" style="1" customWidth="1"/>
    <col min="7447" max="7448" width="8.88671875" style="1"/>
    <col min="7449" max="7449" width="6.33203125" style="1" customWidth="1"/>
    <col min="7450" max="7450" width="2" style="1" customWidth="1"/>
    <col min="7451" max="7451" width="6.109375" style="1" customWidth="1"/>
    <col min="7452" max="7676" width="8.88671875" style="1"/>
    <col min="7677" max="7677" width="5.109375" style="1" customWidth="1"/>
    <col min="7678" max="7678" width="15.33203125" style="1" customWidth="1"/>
    <col min="7679" max="7679" width="5" style="1" customWidth="1"/>
    <col min="7680" max="7695" width="4.44140625" style="1" customWidth="1"/>
    <col min="7696" max="7696" width="6.44140625" style="1" customWidth="1"/>
    <col min="7697" max="7702" width="4.44140625" style="1" customWidth="1"/>
    <col min="7703" max="7704" width="8.88671875" style="1"/>
    <col min="7705" max="7705" width="6.33203125" style="1" customWidth="1"/>
    <col min="7706" max="7706" width="2" style="1" customWidth="1"/>
    <col min="7707" max="7707" width="6.109375" style="1" customWidth="1"/>
    <col min="7708" max="7932" width="8.88671875" style="1"/>
    <col min="7933" max="7933" width="5.109375" style="1" customWidth="1"/>
    <col min="7934" max="7934" width="15.33203125" style="1" customWidth="1"/>
    <col min="7935" max="7935" width="5" style="1" customWidth="1"/>
    <col min="7936" max="7951" width="4.44140625" style="1" customWidth="1"/>
    <col min="7952" max="7952" width="6.44140625" style="1" customWidth="1"/>
    <col min="7953" max="7958" width="4.44140625" style="1" customWidth="1"/>
    <col min="7959" max="7960" width="8.88671875" style="1"/>
    <col min="7961" max="7961" width="6.33203125" style="1" customWidth="1"/>
    <col min="7962" max="7962" width="2" style="1" customWidth="1"/>
    <col min="7963" max="7963" width="6.109375" style="1" customWidth="1"/>
    <col min="7964" max="8188" width="8.88671875" style="1"/>
    <col min="8189" max="8189" width="5.109375" style="1" customWidth="1"/>
    <col min="8190" max="8190" width="15.33203125" style="1" customWidth="1"/>
    <col min="8191" max="8191" width="5" style="1" customWidth="1"/>
    <col min="8192" max="8207" width="4.44140625" style="1" customWidth="1"/>
    <col min="8208" max="8208" width="6.44140625" style="1" customWidth="1"/>
    <col min="8209" max="8214" width="4.44140625" style="1" customWidth="1"/>
    <col min="8215" max="8216" width="8.88671875" style="1"/>
    <col min="8217" max="8217" width="6.33203125" style="1" customWidth="1"/>
    <col min="8218" max="8218" width="2" style="1" customWidth="1"/>
    <col min="8219" max="8219" width="6.109375" style="1" customWidth="1"/>
    <col min="8220" max="8444" width="8.88671875" style="1"/>
    <col min="8445" max="8445" width="5.109375" style="1" customWidth="1"/>
    <col min="8446" max="8446" width="15.33203125" style="1" customWidth="1"/>
    <col min="8447" max="8447" width="5" style="1" customWidth="1"/>
    <col min="8448" max="8463" width="4.44140625" style="1" customWidth="1"/>
    <col min="8464" max="8464" width="6.44140625" style="1" customWidth="1"/>
    <col min="8465" max="8470" width="4.44140625" style="1" customWidth="1"/>
    <col min="8471" max="8472" width="8.88671875" style="1"/>
    <col min="8473" max="8473" width="6.33203125" style="1" customWidth="1"/>
    <col min="8474" max="8474" width="2" style="1" customWidth="1"/>
    <col min="8475" max="8475" width="6.109375" style="1" customWidth="1"/>
    <col min="8476" max="8700" width="8.88671875" style="1"/>
    <col min="8701" max="8701" width="5.109375" style="1" customWidth="1"/>
    <col min="8702" max="8702" width="15.33203125" style="1" customWidth="1"/>
    <col min="8703" max="8703" width="5" style="1" customWidth="1"/>
    <col min="8704" max="8719" width="4.44140625" style="1" customWidth="1"/>
    <col min="8720" max="8720" width="6.44140625" style="1" customWidth="1"/>
    <col min="8721" max="8726" width="4.44140625" style="1" customWidth="1"/>
    <col min="8727" max="8728" width="8.88671875" style="1"/>
    <col min="8729" max="8729" width="6.33203125" style="1" customWidth="1"/>
    <col min="8730" max="8730" width="2" style="1" customWidth="1"/>
    <col min="8731" max="8731" width="6.109375" style="1" customWidth="1"/>
    <col min="8732" max="8956" width="8.88671875" style="1"/>
    <col min="8957" max="8957" width="5.109375" style="1" customWidth="1"/>
    <col min="8958" max="8958" width="15.33203125" style="1" customWidth="1"/>
    <col min="8959" max="8959" width="5" style="1" customWidth="1"/>
    <col min="8960" max="8975" width="4.44140625" style="1" customWidth="1"/>
    <col min="8976" max="8976" width="6.44140625" style="1" customWidth="1"/>
    <col min="8977" max="8982" width="4.44140625" style="1" customWidth="1"/>
    <col min="8983" max="8984" width="8.88671875" style="1"/>
    <col min="8985" max="8985" width="6.33203125" style="1" customWidth="1"/>
    <col min="8986" max="8986" width="2" style="1" customWidth="1"/>
    <col min="8987" max="8987" width="6.109375" style="1" customWidth="1"/>
    <col min="8988" max="9212" width="8.88671875" style="1"/>
    <col min="9213" max="9213" width="5.109375" style="1" customWidth="1"/>
    <col min="9214" max="9214" width="15.33203125" style="1" customWidth="1"/>
    <col min="9215" max="9215" width="5" style="1" customWidth="1"/>
    <col min="9216" max="9231" width="4.44140625" style="1" customWidth="1"/>
    <col min="9232" max="9232" width="6.44140625" style="1" customWidth="1"/>
    <col min="9233" max="9238" width="4.44140625" style="1" customWidth="1"/>
    <col min="9239" max="9240" width="8.88671875" style="1"/>
    <col min="9241" max="9241" width="6.33203125" style="1" customWidth="1"/>
    <col min="9242" max="9242" width="2" style="1" customWidth="1"/>
    <col min="9243" max="9243" width="6.109375" style="1" customWidth="1"/>
    <col min="9244" max="9468" width="8.88671875" style="1"/>
    <col min="9469" max="9469" width="5.109375" style="1" customWidth="1"/>
    <col min="9470" max="9470" width="15.33203125" style="1" customWidth="1"/>
    <col min="9471" max="9471" width="5" style="1" customWidth="1"/>
    <col min="9472" max="9487" width="4.44140625" style="1" customWidth="1"/>
    <col min="9488" max="9488" width="6.44140625" style="1" customWidth="1"/>
    <col min="9489" max="9494" width="4.44140625" style="1" customWidth="1"/>
    <col min="9495" max="9496" width="8.88671875" style="1"/>
    <col min="9497" max="9497" width="6.33203125" style="1" customWidth="1"/>
    <col min="9498" max="9498" width="2" style="1" customWidth="1"/>
    <col min="9499" max="9499" width="6.109375" style="1" customWidth="1"/>
    <col min="9500" max="9724" width="8.88671875" style="1"/>
    <col min="9725" max="9725" width="5.109375" style="1" customWidth="1"/>
    <col min="9726" max="9726" width="15.33203125" style="1" customWidth="1"/>
    <col min="9727" max="9727" width="5" style="1" customWidth="1"/>
    <col min="9728" max="9743" width="4.44140625" style="1" customWidth="1"/>
    <col min="9744" max="9744" width="6.44140625" style="1" customWidth="1"/>
    <col min="9745" max="9750" width="4.44140625" style="1" customWidth="1"/>
    <col min="9751" max="9752" width="8.88671875" style="1"/>
    <col min="9753" max="9753" width="6.33203125" style="1" customWidth="1"/>
    <col min="9754" max="9754" width="2" style="1" customWidth="1"/>
    <col min="9755" max="9755" width="6.109375" style="1" customWidth="1"/>
    <col min="9756" max="9980" width="8.88671875" style="1"/>
    <col min="9981" max="9981" width="5.109375" style="1" customWidth="1"/>
    <col min="9982" max="9982" width="15.33203125" style="1" customWidth="1"/>
    <col min="9983" max="9983" width="5" style="1" customWidth="1"/>
    <col min="9984" max="9999" width="4.44140625" style="1" customWidth="1"/>
    <col min="10000" max="10000" width="6.44140625" style="1" customWidth="1"/>
    <col min="10001" max="10006" width="4.44140625" style="1" customWidth="1"/>
    <col min="10007" max="10008" width="8.88671875" style="1"/>
    <col min="10009" max="10009" width="6.33203125" style="1" customWidth="1"/>
    <col min="10010" max="10010" width="2" style="1" customWidth="1"/>
    <col min="10011" max="10011" width="6.109375" style="1" customWidth="1"/>
    <col min="10012" max="10236" width="8.88671875" style="1"/>
    <col min="10237" max="10237" width="5.109375" style="1" customWidth="1"/>
    <col min="10238" max="10238" width="15.33203125" style="1" customWidth="1"/>
    <col min="10239" max="10239" width="5" style="1" customWidth="1"/>
    <col min="10240" max="10255" width="4.44140625" style="1" customWidth="1"/>
    <col min="10256" max="10256" width="6.44140625" style="1" customWidth="1"/>
    <col min="10257" max="10262" width="4.44140625" style="1" customWidth="1"/>
    <col min="10263" max="10264" width="8.88671875" style="1"/>
    <col min="10265" max="10265" width="6.33203125" style="1" customWidth="1"/>
    <col min="10266" max="10266" width="2" style="1" customWidth="1"/>
    <col min="10267" max="10267" width="6.109375" style="1" customWidth="1"/>
    <col min="10268" max="10492" width="8.88671875" style="1"/>
    <col min="10493" max="10493" width="5.109375" style="1" customWidth="1"/>
    <col min="10494" max="10494" width="15.33203125" style="1" customWidth="1"/>
    <col min="10495" max="10495" width="5" style="1" customWidth="1"/>
    <col min="10496" max="10511" width="4.44140625" style="1" customWidth="1"/>
    <col min="10512" max="10512" width="6.44140625" style="1" customWidth="1"/>
    <col min="10513" max="10518" width="4.44140625" style="1" customWidth="1"/>
    <col min="10519" max="10520" width="8.88671875" style="1"/>
    <col min="10521" max="10521" width="6.33203125" style="1" customWidth="1"/>
    <col min="10522" max="10522" width="2" style="1" customWidth="1"/>
    <col min="10523" max="10523" width="6.109375" style="1" customWidth="1"/>
    <col min="10524" max="10748" width="8.88671875" style="1"/>
    <col min="10749" max="10749" width="5.109375" style="1" customWidth="1"/>
    <col min="10750" max="10750" width="15.33203125" style="1" customWidth="1"/>
    <col min="10751" max="10751" width="5" style="1" customWidth="1"/>
    <col min="10752" max="10767" width="4.44140625" style="1" customWidth="1"/>
    <col min="10768" max="10768" width="6.44140625" style="1" customWidth="1"/>
    <col min="10769" max="10774" width="4.44140625" style="1" customWidth="1"/>
    <col min="10775" max="10776" width="8.88671875" style="1"/>
    <col min="10777" max="10777" width="6.33203125" style="1" customWidth="1"/>
    <col min="10778" max="10778" width="2" style="1" customWidth="1"/>
    <col min="10779" max="10779" width="6.109375" style="1" customWidth="1"/>
    <col min="10780" max="11004" width="8.88671875" style="1"/>
    <col min="11005" max="11005" width="5.109375" style="1" customWidth="1"/>
    <col min="11006" max="11006" width="15.33203125" style="1" customWidth="1"/>
    <col min="11007" max="11007" width="5" style="1" customWidth="1"/>
    <col min="11008" max="11023" width="4.44140625" style="1" customWidth="1"/>
    <col min="11024" max="11024" width="6.44140625" style="1" customWidth="1"/>
    <col min="11025" max="11030" width="4.44140625" style="1" customWidth="1"/>
    <col min="11031" max="11032" width="8.88671875" style="1"/>
    <col min="11033" max="11033" width="6.33203125" style="1" customWidth="1"/>
    <col min="11034" max="11034" width="2" style="1" customWidth="1"/>
    <col min="11035" max="11035" width="6.109375" style="1" customWidth="1"/>
    <col min="11036" max="11260" width="8.88671875" style="1"/>
    <col min="11261" max="11261" width="5.109375" style="1" customWidth="1"/>
    <col min="11262" max="11262" width="15.33203125" style="1" customWidth="1"/>
    <col min="11263" max="11263" width="5" style="1" customWidth="1"/>
    <col min="11264" max="11279" width="4.44140625" style="1" customWidth="1"/>
    <col min="11280" max="11280" width="6.44140625" style="1" customWidth="1"/>
    <col min="11281" max="11286" width="4.44140625" style="1" customWidth="1"/>
    <col min="11287" max="11288" width="8.88671875" style="1"/>
    <col min="11289" max="11289" width="6.33203125" style="1" customWidth="1"/>
    <col min="11290" max="11290" width="2" style="1" customWidth="1"/>
    <col min="11291" max="11291" width="6.109375" style="1" customWidth="1"/>
    <col min="11292" max="11516" width="8.88671875" style="1"/>
    <col min="11517" max="11517" width="5.109375" style="1" customWidth="1"/>
    <col min="11518" max="11518" width="15.33203125" style="1" customWidth="1"/>
    <col min="11519" max="11519" width="5" style="1" customWidth="1"/>
    <col min="11520" max="11535" width="4.44140625" style="1" customWidth="1"/>
    <col min="11536" max="11536" width="6.44140625" style="1" customWidth="1"/>
    <col min="11537" max="11542" width="4.44140625" style="1" customWidth="1"/>
    <col min="11543" max="11544" width="8.88671875" style="1"/>
    <col min="11545" max="11545" width="6.33203125" style="1" customWidth="1"/>
    <col min="11546" max="11546" width="2" style="1" customWidth="1"/>
    <col min="11547" max="11547" width="6.109375" style="1" customWidth="1"/>
    <col min="11548" max="11772" width="8.88671875" style="1"/>
    <col min="11773" max="11773" width="5.109375" style="1" customWidth="1"/>
    <col min="11774" max="11774" width="15.33203125" style="1" customWidth="1"/>
    <col min="11775" max="11775" width="5" style="1" customWidth="1"/>
    <col min="11776" max="11791" width="4.44140625" style="1" customWidth="1"/>
    <col min="11792" max="11792" width="6.44140625" style="1" customWidth="1"/>
    <col min="11793" max="11798" width="4.44140625" style="1" customWidth="1"/>
    <col min="11799" max="11800" width="8.88671875" style="1"/>
    <col min="11801" max="11801" width="6.33203125" style="1" customWidth="1"/>
    <col min="11802" max="11802" width="2" style="1" customWidth="1"/>
    <col min="11803" max="11803" width="6.109375" style="1" customWidth="1"/>
    <col min="11804" max="12028" width="8.88671875" style="1"/>
    <col min="12029" max="12029" width="5.109375" style="1" customWidth="1"/>
    <col min="12030" max="12030" width="15.33203125" style="1" customWidth="1"/>
    <col min="12031" max="12031" width="5" style="1" customWidth="1"/>
    <col min="12032" max="12047" width="4.44140625" style="1" customWidth="1"/>
    <col min="12048" max="12048" width="6.44140625" style="1" customWidth="1"/>
    <col min="12049" max="12054" width="4.44140625" style="1" customWidth="1"/>
    <col min="12055" max="12056" width="8.88671875" style="1"/>
    <col min="12057" max="12057" width="6.33203125" style="1" customWidth="1"/>
    <col min="12058" max="12058" width="2" style="1" customWidth="1"/>
    <col min="12059" max="12059" width="6.109375" style="1" customWidth="1"/>
    <col min="12060" max="12284" width="8.88671875" style="1"/>
    <col min="12285" max="12285" width="5.109375" style="1" customWidth="1"/>
    <col min="12286" max="12286" width="15.33203125" style="1" customWidth="1"/>
    <col min="12287" max="12287" width="5" style="1" customWidth="1"/>
    <col min="12288" max="12303" width="4.44140625" style="1" customWidth="1"/>
    <col min="12304" max="12304" width="6.44140625" style="1" customWidth="1"/>
    <col min="12305" max="12310" width="4.44140625" style="1" customWidth="1"/>
    <col min="12311" max="12312" width="8.88671875" style="1"/>
    <col min="12313" max="12313" width="6.33203125" style="1" customWidth="1"/>
    <col min="12314" max="12314" width="2" style="1" customWidth="1"/>
    <col min="12315" max="12315" width="6.109375" style="1" customWidth="1"/>
    <col min="12316" max="12540" width="8.88671875" style="1"/>
    <col min="12541" max="12541" width="5.109375" style="1" customWidth="1"/>
    <col min="12542" max="12542" width="15.33203125" style="1" customWidth="1"/>
    <col min="12543" max="12543" width="5" style="1" customWidth="1"/>
    <col min="12544" max="12559" width="4.44140625" style="1" customWidth="1"/>
    <col min="12560" max="12560" width="6.44140625" style="1" customWidth="1"/>
    <col min="12561" max="12566" width="4.44140625" style="1" customWidth="1"/>
    <col min="12567" max="12568" width="8.88671875" style="1"/>
    <col min="12569" max="12569" width="6.33203125" style="1" customWidth="1"/>
    <col min="12570" max="12570" width="2" style="1" customWidth="1"/>
    <col min="12571" max="12571" width="6.109375" style="1" customWidth="1"/>
    <col min="12572" max="12796" width="8.88671875" style="1"/>
    <col min="12797" max="12797" width="5.109375" style="1" customWidth="1"/>
    <col min="12798" max="12798" width="15.33203125" style="1" customWidth="1"/>
    <col min="12799" max="12799" width="5" style="1" customWidth="1"/>
    <col min="12800" max="12815" width="4.44140625" style="1" customWidth="1"/>
    <col min="12816" max="12816" width="6.44140625" style="1" customWidth="1"/>
    <col min="12817" max="12822" width="4.44140625" style="1" customWidth="1"/>
    <col min="12823" max="12824" width="8.88671875" style="1"/>
    <col min="12825" max="12825" width="6.33203125" style="1" customWidth="1"/>
    <col min="12826" max="12826" width="2" style="1" customWidth="1"/>
    <col min="12827" max="12827" width="6.109375" style="1" customWidth="1"/>
    <col min="12828" max="13052" width="8.88671875" style="1"/>
    <col min="13053" max="13053" width="5.109375" style="1" customWidth="1"/>
    <col min="13054" max="13054" width="15.33203125" style="1" customWidth="1"/>
    <col min="13055" max="13055" width="5" style="1" customWidth="1"/>
    <col min="13056" max="13071" width="4.44140625" style="1" customWidth="1"/>
    <col min="13072" max="13072" width="6.44140625" style="1" customWidth="1"/>
    <col min="13073" max="13078" width="4.44140625" style="1" customWidth="1"/>
    <col min="13079" max="13080" width="8.88671875" style="1"/>
    <col min="13081" max="13081" width="6.33203125" style="1" customWidth="1"/>
    <col min="13082" max="13082" width="2" style="1" customWidth="1"/>
    <col min="13083" max="13083" width="6.109375" style="1" customWidth="1"/>
    <col min="13084" max="13308" width="8.88671875" style="1"/>
    <col min="13309" max="13309" width="5.109375" style="1" customWidth="1"/>
    <col min="13310" max="13310" width="15.33203125" style="1" customWidth="1"/>
    <col min="13311" max="13311" width="5" style="1" customWidth="1"/>
    <col min="13312" max="13327" width="4.44140625" style="1" customWidth="1"/>
    <col min="13328" max="13328" width="6.44140625" style="1" customWidth="1"/>
    <col min="13329" max="13334" width="4.44140625" style="1" customWidth="1"/>
    <col min="13335" max="13336" width="8.88671875" style="1"/>
    <col min="13337" max="13337" width="6.33203125" style="1" customWidth="1"/>
    <col min="13338" max="13338" width="2" style="1" customWidth="1"/>
    <col min="13339" max="13339" width="6.109375" style="1" customWidth="1"/>
    <col min="13340" max="13564" width="8.88671875" style="1"/>
    <col min="13565" max="13565" width="5.109375" style="1" customWidth="1"/>
    <col min="13566" max="13566" width="15.33203125" style="1" customWidth="1"/>
    <col min="13567" max="13567" width="5" style="1" customWidth="1"/>
    <col min="13568" max="13583" width="4.44140625" style="1" customWidth="1"/>
    <col min="13584" max="13584" width="6.44140625" style="1" customWidth="1"/>
    <col min="13585" max="13590" width="4.44140625" style="1" customWidth="1"/>
    <col min="13591" max="13592" width="8.88671875" style="1"/>
    <col min="13593" max="13593" width="6.33203125" style="1" customWidth="1"/>
    <col min="13594" max="13594" width="2" style="1" customWidth="1"/>
    <col min="13595" max="13595" width="6.109375" style="1" customWidth="1"/>
    <col min="13596" max="13820" width="8.88671875" style="1"/>
    <col min="13821" max="13821" width="5.109375" style="1" customWidth="1"/>
    <col min="13822" max="13822" width="15.33203125" style="1" customWidth="1"/>
    <col min="13823" max="13823" width="5" style="1" customWidth="1"/>
    <col min="13824" max="13839" width="4.44140625" style="1" customWidth="1"/>
    <col min="13840" max="13840" width="6.44140625" style="1" customWidth="1"/>
    <col min="13841" max="13846" width="4.44140625" style="1" customWidth="1"/>
    <col min="13847" max="13848" width="8.88671875" style="1"/>
    <col min="13849" max="13849" width="6.33203125" style="1" customWidth="1"/>
    <col min="13850" max="13850" width="2" style="1" customWidth="1"/>
    <col min="13851" max="13851" width="6.109375" style="1" customWidth="1"/>
    <col min="13852" max="14076" width="8.88671875" style="1"/>
    <col min="14077" max="14077" width="5.109375" style="1" customWidth="1"/>
    <col min="14078" max="14078" width="15.33203125" style="1" customWidth="1"/>
    <col min="14079" max="14079" width="5" style="1" customWidth="1"/>
    <col min="14080" max="14095" width="4.44140625" style="1" customWidth="1"/>
    <col min="14096" max="14096" width="6.44140625" style="1" customWidth="1"/>
    <col min="14097" max="14102" width="4.44140625" style="1" customWidth="1"/>
    <col min="14103" max="14104" width="8.88671875" style="1"/>
    <col min="14105" max="14105" width="6.33203125" style="1" customWidth="1"/>
    <col min="14106" max="14106" width="2" style="1" customWidth="1"/>
    <col min="14107" max="14107" width="6.109375" style="1" customWidth="1"/>
    <col min="14108" max="14332" width="8.88671875" style="1"/>
    <col min="14333" max="14333" width="5.109375" style="1" customWidth="1"/>
    <col min="14334" max="14334" width="15.33203125" style="1" customWidth="1"/>
    <col min="14335" max="14335" width="5" style="1" customWidth="1"/>
    <col min="14336" max="14351" width="4.44140625" style="1" customWidth="1"/>
    <col min="14352" max="14352" width="6.44140625" style="1" customWidth="1"/>
    <col min="14353" max="14358" width="4.44140625" style="1" customWidth="1"/>
    <col min="14359" max="14360" width="8.88671875" style="1"/>
    <col min="14361" max="14361" width="6.33203125" style="1" customWidth="1"/>
    <col min="14362" max="14362" width="2" style="1" customWidth="1"/>
    <col min="14363" max="14363" width="6.109375" style="1" customWidth="1"/>
    <col min="14364" max="14588" width="8.88671875" style="1"/>
    <col min="14589" max="14589" width="5.109375" style="1" customWidth="1"/>
    <col min="14590" max="14590" width="15.33203125" style="1" customWidth="1"/>
    <col min="14591" max="14591" width="5" style="1" customWidth="1"/>
    <col min="14592" max="14607" width="4.44140625" style="1" customWidth="1"/>
    <col min="14608" max="14608" width="6.44140625" style="1" customWidth="1"/>
    <col min="14609" max="14614" width="4.44140625" style="1" customWidth="1"/>
    <col min="14615" max="14616" width="8.88671875" style="1"/>
    <col min="14617" max="14617" width="6.33203125" style="1" customWidth="1"/>
    <col min="14618" max="14618" width="2" style="1" customWidth="1"/>
    <col min="14619" max="14619" width="6.109375" style="1" customWidth="1"/>
    <col min="14620" max="14844" width="8.88671875" style="1"/>
    <col min="14845" max="14845" width="5.109375" style="1" customWidth="1"/>
    <col min="14846" max="14846" width="15.33203125" style="1" customWidth="1"/>
    <col min="14847" max="14847" width="5" style="1" customWidth="1"/>
    <col min="14848" max="14863" width="4.44140625" style="1" customWidth="1"/>
    <col min="14864" max="14864" width="6.44140625" style="1" customWidth="1"/>
    <col min="14865" max="14870" width="4.44140625" style="1" customWidth="1"/>
    <col min="14871" max="14872" width="8.88671875" style="1"/>
    <col min="14873" max="14873" width="6.33203125" style="1" customWidth="1"/>
    <col min="14874" max="14874" width="2" style="1" customWidth="1"/>
    <col min="14875" max="14875" width="6.109375" style="1" customWidth="1"/>
    <col min="14876" max="15100" width="8.88671875" style="1"/>
    <col min="15101" max="15101" width="5.109375" style="1" customWidth="1"/>
    <col min="15102" max="15102" width="15.33203125" style="1" customWidth="1"/>
    <col min="15103" max="15103" width="5" style="1" customWidth="1"/>
    <col min="15104" max="15119" width="4.44140625" style="1" customWidth="1"/>
    <col min="15120" max="15120" width="6.44140625" style="1" customWidth="1"/>
    <col min="15121" max="15126" width="4.44140625" style="1" customWidth="1"/>
    <col min="15127" max="15128" width="8.88671875" style="1"/>
    <col min="15129" max="15129" width="6.33203125" style="1" customWidth="1"/>
    <col min="15130" max="15130" width="2" style="1" customWidth="1"/>
    <col min="15131" max="15131" width="6.109375" style="1" customWidth="1"/>
    <col min="15132" max="15356" width="8.88671875" style="1"/>
    <col min="15357" max="15357" width="5.109375" style="1" customWidth="1"/>
    <col min="15358" max="15358" width="15.33203125" style="1" customWidth="1"/>
    <col min="15359" max="15359" width="5" style="1" customWidth="1"/>
    <col min="15360" max="15375" width="4.44140625" style="1" customWidth="1"/>
    <col min="15376" max="15376" width="6.44140625" style="1" customWidth="1"/>
    <col min="15377" max="15382" width="4.44140625" style="1" customWidth="1"/>
    <col min="15383" max="15384" width="8.88671875" style="1"/>
    <col min="15385" max="15385" width="6.33203125" style="1" customWidth="1"/>
    <col min="15386" max="15386" width="2" style="1" customWidth="1"/>
    <col min="15387" max="15387" width="6.109375" style="1" customWidth="1"/>
    <col min="15388" max="15612" width="8.88671875" style="1"/>
    <col min="15613" max="15613" width="5.109375" style="1" customWidth="1"/>
    <col min="15614" max="15614" width="15.33203125" style="1" customWidth="1"/>
    <col min="15615" max="15615" width="5" style="1" customWidth="1"/>
    <col min="15616" max="15631" width="4.44140625" style="1" customWidth="1"/>
    <col min="15632" max="15632" width="6.44140625" style="1" customWidth="1"/>
    <col min="15633" max="15638" width="4.44140625" style="1" customWidth="1"/>
    <col min="15639" max="15640" width="8.88671875" style="1"/>
    <col min="15641" max="15641" width="6.33203125" style="1" customWidth="1"/>
    <col min="15642" max="15642" width="2" style="1" customWidth="1"/>
    <col min="15643" max="15643" width="6.109375" style="1" customWidth="1"/>
    <col min="15644" max="15868" width="8.88671875" style="1"/>
    <col min="15869" max="15869" width="5.109375" style="1" customWidth="1"/>
    <col min="15870" max="15870" width="15.33203125" style="1" customWidth="1"/>
    <col min="15871" max="15871" width="5" style="1" customWidth="1"/>
    <col min="15872" max="15887" width="4.44140625" style="1" customWidth="1"/>
    <col min="15888" max="15888" width="6.44140625" style="1" customWidth="1"/>
    <col min="15889" max="15894" width="4.44140625" style="1" customWidth="1"/>
    <col min="15895" max="15896" width="8.88671875" style="1"/>
    <col min="15897" max="15897" width="6.33203125" style="1" customWidth="1"/>
    <col min="15898" max="15898" width="2" style="1" customWidth="1"/>
    <col min="15899" max="15899" width="6.109375" style="1" customWidth="1"/>
    <col min="15900" max="16124" width="8.88671875" style="1"/>
    <col min="16125" max="16125" width="5.109375" style="1" customWidth="1"/>
    <col min="16126" max="16126" width="15.33203125" style="1" customWidth="1"/>
    <col min="16127" max="16127" width="5" style="1" customWidth="1"/>
    <col min="16128" max="16143" width="4.44140625" style="1" customWidth="1"/>
    <col min="16144" max="16144" width="6.44140625" style="1" customWidth="1"/>
    <col min="16145" max="16150" width="4.44140625" style="1" customWidth="1"/>
    <col min="16151" max="16152" width="8.88671875" style="1"/>
    <col min="16153" max="16153" width="6.33203125" style="1" customWidth="1"/>
    <col min="16154" max="16154" width="2" style="1" customWidth="1"/>
    <col min="16155" max="16155" width="6.109375" style="1" customWidth="1"/>
    <col min="16156" max="16382" width="8.88671875" style="1"/>
    <col min="16383" max="16384" width="8.6640625" style="1" customWidth="1"/>
  </cols>
  <sheetData>
    <row r="1" spans="1:29" ht="14.4" customHeight="1" x14ac:dyDescent="0.3">
      <c r="A1" s="176" t="s">
        <v>60</v>
      </c>
      <c r="B1" s="177"/>
      <c r="C1" s="164" t="s">
        <v>7</v>
      </c>
      <c r="D1" s="165"/>
      <c r="E1" s="166"/>
      <c r="F1" s="164" t="s">
        <v>6</v>
      </c>
      <c r="G1" s="165"/>
      <c r="H1" s="166"/>
      <c r="I1" s="164" t="s">
        <v>5</v>
      </c>
      <c r="J1" s="165"/>
      <c r="K1" s="166"/>
      <c r="L1" s="164" t="s">
        <v>4</v>
      </c>
      <c r="M1" s="165"/>
      <c r="N1" s="166"/>
      <c r="O1" s="164" t="s">
        <v>3</v>
      </c>
      <c r="P1" s="165"/>
      <c r="Q1" s="166"/>
      <c r="R1" s="164" t="s">
        <v>2</v>
      </c>
      <c r="S1" s="165"/>
      <c r="T1" s="166"/>
      <c r="U1" s="164" t="s">
        <v>1</v>
      </c>
      <c r="V1" s="165"/>
      <c r="W1" s="166"/>
      <c r="X1" s="170" t="s">
        <v>10</v>
      </c>
      <c r="Y1" s="165" t="s">
        <v>9</v>
      </c>
      <c r="Z1" s="165" t="s">
        <v>8</v>
      </c>
      <c r="AA1" s="165"/>
      <c r="AB1" s="165"/>
      <c r="AC1" s="166"/>
    </row>
    <row r="2" spans="1:29" ht="15" customHeight="1" thickBot="1" x14ac:dyDescent="0.35">
      <c r="A2" s="178"/>
      <c r="B2" s="179"/>
      <c r="C2" s="169" t="str">
        <f>B3</f>
        <v>Raškovice A</v>
      </c>
      <c r="D2" s="167"/>
      <c r="E2" s="168"/>
      <c r="F2" s="169" t="str">
        <f>B4</f>
        <v>Metylovice A</v>
      </c>
      <c r="G2" s="167"/>
      <c r="H2" s="168"/>
      <c r="I2" s="169" t="str">
        <f>B5</f>
        <v>Metylovice B</v>
      </c>
      <c r="J2" s="167"/>
      <c r="K2" s="168"/>
      <c r="L2" s="169" t="str">
        <f>B6</f>
        <v>Green-5.ZŠ</v>
      </c>
      <c r="M2" s="167"/>
      <c r="N2" s="168"/>
      <c r="O2" s="169" t="str">
        <f>B7</f>
        <v>Red C</v>
      </c>
      <c r="P2" s="167"/>
      <c r="Q2" s="168"/>
      <c r="R2" s="169" t="str">
        <f>B8</f>
        <v>Red A</v>
      </c>
      <c r="S2" s="167"/>
      <c r="T2" s="168"/>
      <c r="U2" s="169" t="str">
        <f>B9</f>
        <v>Red B</v>
      </c>
      <c r="V2" s="167"/>
      <c r="W2" s="168"/>
      <c r="X2" s="171"/>
      <c r="Y2" s="167"/>
      <c r="Z2" s="167"/>
      <c r="AA2" s="167"/>
      <c r="AB2" s="167"/>
      <c r="AC2" s="168"/>
    </row>
    <row r="3" spans="1:29" ht="21" x14ac:dyDescent="0.3">
      <c r="A3" s="82" t="s">
        <v>7</v>
      </c>
      <c r="B3" s="126" t="s">
        <v>11</v>
      </c>
      <c r="C3" s="127"/>
      <c r="D3" s="128"/>
      <c r="E3" s="129"/>
      <c r="F3" s="87">
        <v>4</v>
      </c>
      <c r="G3" s="88" t="s">
        <v>0</v>
      </c>
      <c r="H3" s="89">
        <v>21</v>
      </c>
      <c r="I3" s="90">
        <v>6</v>
      </c>
      <c r="J3" s="91" t="s">
        <v>0</v>
      </c>
      <c r="K3" s="92">
        <v>16</v>
      </c>
      <c r="L3" s="90">
        <v>6</v>
      </c>
      <c r="M3" s="91" t="s">
        <v>0</v>
      </c>
      <c r="N3" s="92">
        <v>14</v>
      </c>
      <c r="O3" s="90">
        <v>12</v>
      </c>
      <c r="P3" s="91" t="s">
        <v>0</v>
      </c>
      <c r="Q3" s="92">
        <v>19</v>
      </c>
      <c r="R3" s="90">
        <v>16</v>
      </c>
      <c r="S3" s="91" t="s">
        <v>0</v>
      </c>
      <c r="T3" s="92">
        <v>8</v>
      </c>
      <c r="U3" s="90">
        <v>16</v>
      </c>
      <c r="V3" s="91" t="s">
        <v>0</v>
      </c>
      <c r="W3" s="92">
        <v>9</v>
      </c>
      <c r="X3" s="93">
        <f t="shared" ref="X3:X9" si="0">SUM(IF(C3&gt;E3,1,0),IF(F3&gt;H3,1,0),IF(I3&gt;K3,1,0),IF(L3&gt;N3,1,0),IF(O3&gt;Q3,1,0),IF(R3&gt;T3,1,0),IF(U3&gt;W3,1,0))</f>
        <v>2</v>
      </c>
      <c r="Y3" s="130">
        <v>5</v>
      </c>
      <c r="Z3" s="88">
        <f t="shared" ref="Z3:Z9" si="1">F3+I3+L3+O3+R3+U3+C3</f>
        <v>60</v>
      </c>
      <c r="AA3" s="88" t="s">
        <v>0</v>
      </c>
      <c r="AB3" s="88">
        <f t="shared" ref="AB3:AB9" si="2">H3+K3+N3+Q3+T3+W3+E3</f>
        <v>87</v>
      </c>
      <c r="AC3" s="143">
        <f t="shared" ref="AC3:AC9" si="3">Z3/AB3</f>
        <v>0.68965517241379315</v>
      </c>
    </row>
    <row r="4" spans="1:29" ht="21" x14ac:dyDescent="0.3">
      <c r="A4" s="95" t="s">
        <v>6</v>
      </c>
      <c r="B4" s="126" t="s">
        <v>50</v>
      </c>
      <c r="C4" s="97">
        <f>H3</f>
        <v>21</v>
      </c>
      <c r="D4" s="98" t="s">
        <v>0</v>
      </c>
      <c r="E4" s="99">
        <f>F3</f>
        <v>4</v>
      </c>
      <c r="F4" s="139"/>
      <c r="G4" s="140"/>
      <c r="H4" s="141"/>
      <c r="I4" s="103">
        <v>8</v>
      </c>
      <c r="J4" s="104" t="s">
        <v>0</v>
      </c>
      <c r="K4" s="105">
        <v>10</v>
      </c>
      <c r="L4" s="106">
        <v>6</v>
      </c>
      <c r="M4" s="107" t="s">
        <v>0</v>
      </c>
      <c r="N4" s="108">
        <v>15</v>
      </c>
      <c r="O4" s="106">
        <v>18</v>
      </c>
      <c r="P4" s="107" t="s">
        <v>0</v>
      </c>
      <c r="Q4" s="108">
        <v>10</v>
      </c>
      <c r="R4" s="106">
        <v>19</v>
      </c>
      <c r="S4" s="107" t="s">
        <v>0</v>
      </c>
      <c r="T4" s="108">
        <v>8</v>
      </c>
      <c r="U4" s="106">
        <v>11</v>
      </c>
      <c r="V4" s="107" t="s">
        <v>0</v>
      </c>
      <c r="W4" s="108">
        <v>10</v>
      </c>
      <c r="X4" s="109">
        <f t="shared" si="0"/>
        <v>4</v>
      </c>
      <c r="Y4" s="142">
        <v>3</v>
      </c>
      <c r="Z4" s="104">
        <f t="shared" si="1"/>
        <v>83</v>
      </c>
      <c r="AA4" s="104" t="s">
        <v>0</v>
      </c>
      <c r="AB4" s="104">
        <f t="shared" si="2"/>
        <v>57</v>
      </c>
      <c r="AC4" s="105">
        <f t="shared" si="3"/>
        <v>1.4561403508771931</v>
      </c>
    </row>
    <row r="5" spans="1:29" ht="21" x14ac:dyDescent="0.3">
      <c r="A5" s="95" t="s">
        <v>5</v>
      </c>
      <c r="B5" s="126" t="s">
        <v>51</v>
      </c>
      <c r="C5" s="111">
        <f>K3</f>
        <v>16</v>
      </c>
      <c r="D5" s="112" t="s">
        <v>0</v>
      </c>
      <c r="E5" s="113">
        <f>I3</f>
        <v>6</v>
      </c>
      <c r="F5" s="97">
        <f>K4</f>
        <v>10</v>
      </c>
      <c r="G5" s="98" t="s">
        <v>0</v>
      </c>
      <c r="H5" s="99">
        <f>I4</f>
        <v>8</v>
      </c>
      <c r="I5" s="131"/>
      <c r="J5" s="132"/>
      <c r="K5" s="133"/>
      <c r="L5" s="103">
        <v>1</v>
      </c>
      <c r="M5" s="104" t="s">
        <v>0</v>
      </c>
      <c r="N5" s="105">
        <v>11</v>
      </c>
      <c r="O5" s="106">
        <v>24</v>
      </c>
      <c r="P5" s="107" t="s">
        <v>0</v>
      </c>
      <c r="Q5" s="108">
        <v>11</v>
      </c>
      <c r="R5" s="106">
        <v>21</v>
      </c>
      <c r="S5" s="107" t="s">
        <v>0</v>
      </c>
      <c r="T5" s="108">
        <v>8</v>
      </c>
      <c r="U5" s="106">
        <v>15</v>
      </c>
      <c r="V5" s="107" t="s">
        <v>0</v>
      </c>
      <c r="W5" s="108">
        <v>4</v>
      </c>
      <c r="X5" s="109">
        <f t="shared" si="0"/>
        <v>5</v>
      </c>
      <c r="Y5" s="134">
        <v>2</v>
      </c>
      <c r="Z5" s="104">
        <f t="shared" si="1"/>
        <v>87</v>
      </c>
      <c r="AA5" s="104" t="s">
        <v>0</v>
      </c>
      <c r="AB5" s="104">
        <f t="shared" si="2"/>
        <v>48</v>
      </c>
      <c r="AC5" s="105">
        <f t="shared" si="3"/>
        <v>1.8125</v>
      </c>
    </row>
    <row r="6" spans="1:29" ht="21" x14ac:dyDescent="0.3">
      <c r="A6" s="95" t="s">
        <v>4</v>
      </c>
      <c r="B6" s="126" t="s">
        <v>64</v>
      </c>
      <c r="C6" s="111">
        <f>N3</f>
        <v>14</v>
      </c>
      <c r="D6" s="112" t="s">
        <v>0</v>
      </c>
      <c r="E6" s="113">
        <f>L3</f>
        <v>6</v>
      </c>
      <c r="F6" s="111">
        <f>N4</f>
        <v>15</v>
      </c>
      <c r="G6" s="112" t="s">
        <v>0</v>
      </c>
      <c r="H6" s="113">
        <f>L4</f>
        <v>6</v>
      </c>
      <c r="I6" s="97">
        <f>N5</f>
        <v>11</v>
      </c>
      <c r="J6" s="98" t="s">
        <v>0</v>
      </c>
      <c r="K6" s="99">
        <f>L5</f>
        <v>1</v>
      </c>
      <c r="L6" s="139"/>
      <c r="M6" s="140"/>
      <c r="N6" s="141"/>
      <c r="O6" s="103">
        <v>26</v>
      </c>
      <c r="P6" s="104" t="s">
        <v>0</v>
      </c>
      <c r="Q6" s="105">
        <v>6</v>
      </c>
      <c r="R6" s="106">
        <v>23</v>
      </c>
      <c r="S6" s="107" t="s">
        <v>0</v>
      </c>
      <c r="T6" s="108">
        <v>7</v>
      </c>
      <c r="U6" s="106">
        <v>18</v>
      </c>
      <c r="V6" s="107" t="s">
        <v>0</v>
      </c>
      <c r="W6" s="108">
        <v>6</v>
      </c>
      <c r="X6" s="109">
        <f t="shared" si="0"/>
        <v>6</v>
      </c>
      <c r="Y6" s="142">
        <v>1</v>
      </c>
      <c r="Z6" s="104">
        <f t="shared" si="1"/>
        <v>107</v>
      </c>
      <c r="AA6" s="104" t="s">
        <v>0</v>
      </c>
      <c r="AB6" s="104">
        <f t="shared" si="2"/>
        <v>32</v>
      </c>
      <c r="AC6" s="105">
        <f t="shared" si="3"/>
        <v>3.34375</v>
      </c>
    </row>
    <row r="7" spans="1:29" ht="21" x14ac:dyDescent="0.3">
      <c r="A7" s="95" t="s">
        <v>3</v>
      </c>
      <c r="B7" s="126" t="s">
        <v>77</v>
      </c>
      <c r="C7" s="111">
        <f>Q3</f>
        <v>19</v>
      </c>
      <c r="D7" s="112" t="s">
        <v>0</v>
      </c>
      <c r="E7" s="113">
        <f>O3</f>
        <v>12</v>
      </c>
      <c r="F7" s="111">
        <f>Q4</f>
        <v>10</v>
      </c>
      <c r="G7" s="112" t="s">
        <v>0</v>
      </c>
      <c r="H7" s="113">
        <f>O4</f>
        <v>18</v>
      </c>
      <c r="I7" s="111">
        <f>Q5</f>
        <v>11</v>
      </c>
      <c r="J7" s="112" t="s">
        <v>0</v>
      </c>
      <c r="K7" s="113">
        <f>O5</f>
        <v>24</v>
      </c>
      <c r="L7" s="97">
        <f>Q6</f>
        <v>6</v>
      </c>
      <c r="M7" s="98" t="s">
        <v>0</v>
      </c>
      <c r="N7" s="99">
        <f>O6</f>
        <v>26</v>
      </c>
      <c r="O7" s="131"/>
      <c r="P7" s="132"/>
      <c r="Q7" s="133"/>
      <c r="R7" s="103">
        <v>17</v>
      </c>
      <c r="S7" s="104" t="s">
        <v>0</v>
      </c>
      <c r="T7" s="105">
        <v>16</v>
      </c>
      <c r="U7" s="106">
        <v>16</v>
      </c>
      <c r="V7" s="107" t="s">
        <v>0</v>
      </c>
      <c r="W7" s="108">
        <v>19</v>
      </c>
      <c r="X7" s="109">
        <f t="shared" si="0"/>
        <v>2</v>
      </c>
      <c r="Y7" s="134">
        <v>6</v>
      </c>
      <c r="Z7" s="104">
        <f t="shared" si="1"/>
        <v>79</v>
      </c>
      <c r="AA7" s="104" t="s">
        <v>0</v>
      </c>
      <c r="AB7" s="104">
        <f t="shared" si="2"/>
        <v>115</v>
      </c>
      <c r="AC7" s="144">
        <f t="shared" si="3"/>
        <v>0.68695652173913047</v>
      </c>
    </row>
    <row r="8" spans="1:29" ht="21" x14ac:dyDescent="0.3">
      <c r="A8" s="95" t="s">
        <v>2</v>
      </c>
      <c r="B8" s="126" t="s">
        <v>70</v>
      </c>
      <c r="C8" s="111">
        <f>T3</f>
        <v>8</v>
      </c>
      <c r="D8" s="112" t="s">
        <v>0</v>
      </c>
      <c r="E8" s="113">
        <f>R3</f>
        <v>16</v>
      </c>
      <c r="F8" s="111">
        <f>T4</f>
        <v>8</v>
      </c>
      <c r="G8" s="112" t="s">
        <v>0</v>
      </c>
      <c r="H8" s="113">
        <f>R4</f>
        <v>19</v>
      </c>
      <c r="I8" s="111">
        <f>T5</f>
        <v>8</v>
      </c>
      <c r="J8" s="112" t="s">
        <v>0</v>
      </c>
      <c r="K8" s="113">
        <f>R5</f>
        <v>21</v>
      </c>
      <c r="L8" s="111">
        <f>T6</f>
        <v>7</v>
      </c>
      <c r="M8" s="112" t="s">
        <v>0</v>
      </c>
      <c r="N8" s="113">
        <f>R6</f>
        <v>23</v>
      </c>
      <c r="O8" s="97">
        <f>T7</f>
        <v>16</v>
      </c>
      <c r="P8" s="98" t="s">
        <v>0</v>
      </c>
      <c r="Q8" s="99">
        <f>R7</f>
        <v>17</v>
      </c>
      <c r="R8" s="139"/>
      <c r="S8" s="140"/>
      <c r="T8" s="141"/>
      <c r="U8" s="114">
        <v>3</v>
      </c>
      <c r="V8" s="104" t="s">
        <v>0</v>
      </c>
      <c r="W8" s="115">
        <v>23</v>
      </c>
      <c r="X8" s="109">
        <f t="shared" si="0"/>
        <v>0</v>
      </c>
      <c r="Y8" s="142">
        <v>7</v>
      </c>
      <c r="Z8" s="104">
        <f t="shared" si="1"/>
        <v>50</v>
      </c>
      <c r="AA8" s="104" t="s">
        <v>0</v>
      </c>
      <c r="AB8" s="104">
        <f t="shared" si="2"/>
        <v>119</v>
      </c>
      <c r="AC8" s="105">
        <f t="shared" si="3"/>
        <v>0.42016806722689076</v>
      </c>
    </row>
    <row r="9" spans="1:29" ht="21.6" thickBot="1" x14ac:dyDescent="0.35">
      <c r="A9" s="116" t="s">
        <v>1</v>
      </c>
      <c r="B9" s="126" t="s">
        <v>71</v>
      </c>
      <c r="C9" s="117">
        <f>W3</f>
        <v>9</v>
      </c>
      <c r="D9" s="118" t="s">
        <v>0</v>
      </c>
      <c r="E9" s="119">
        <f>U3</f>
        <v>16</v>
      </c>
      <c r="F9" s="117">
        <f>W4</f>
        <v>10</v>
      </c>
      <c r="G9" s="118" t="s">
        <v>0</v>
      </c>
      <c r="H9" s="119">
        <f>U4</f>
        <v>11</v>
      </c>
      <c r="I9" s="117">
        <f>W5</f>
        <v>4</v>
      </c>
      <c r="J9" s="118" t="s">
        <v>0</v>
      </c>
      <c r="K9" s="119">
        <f>U5</f>
        <v>15</v>
      </c>
      <c r="L9" s="117">
        <f>W6</f>
        <v>6</v>
      </c>
      <c r="M9" s="118" t="s">
        <v>0</v>
      </c>
      <c r="N9" s="119">
        <f>U6</f>
        <v>18</v>
      </c>
      <c r="O9" s="117">
        <f>W7</f>
        <v>19</v>
      </c>
      <c r="P9" s="118" t="s">
        <v>0</v>
      </c>
      <c r="Q9" s="119">
        <f>U7</f>
        <v>16</v>
      </c>
      <c r="R9" s="120">
        <f>W8</f>
        <v>23</v>
      </c>
      <c r="S9" s="121" t="s">
        <v>0</v>
      </c>
      <c r="T9" s="122">
        <f>U8</f>
        <v>3</v>
      </c>
      <c r="U9" s="135"/>
      <c r="V9" s="136"/>
      <c r="W9" s="137"/>
      <c r="X9" s="123">
        <f t="shared" si="0"/>
        <v>2</v>
      </c>
      <c r="Y9" s="138">
        <v>4</v>
      </c>
      <c r="Z9" s="124">
        <f t="shared" si="1"/>
        <v>71</v>
      </c>
      <c r="AA9" s="124" t="s">
        <v>0</v>
      </c>
      <c r="AB9" s="124">
        <f t="shared" si="2"/>
        <v>79</v>
      </c>
      <c r="AC9" s="145">
        <f t="shared" si="3"/>
        <v>0.89873417721518989</v>
      </c>
    </row>
    <row r="10" spans="1:29" ht="21" x14ac:dyDescent="0.3">
      <c r="A10" s="42"/>
      <c r="B10" s="42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37"/>
      <c r="V10" s="37"/>
      <c r="W10" s="37"/>
      <c r="X10" s="43"/>
      <c r="Y10" s="45"/>
      <c r="Z10" s="44"/>
      <c r="AA10" s="44"/>
      <c r="AB10" s="44"/>
      <c r="AC10" s="44"/>
    </row>
  </sheetData>
  <mergeCells count="18">
    <mergeCell ref="A1:B2"/>
    <mergeCell ref="C1:E1"/>
    <mergeCell ref="C2:E2"/>
    <mergeCell ref="F2:H2"/>
    <mergeCell ref="I2:K2"/>
    <mergeCell ref="L2:N2"/>
    <mergeCell ref="O2:Q2"/>
    <mergeCell ref="U1:W1"/>
    <mergeCell ref="X1:X2"/>
    <mergeCell ref="Y1:Y2"/>
    <mergeCell ref="Z1:AC2"/>
    <mergeCell ref="R2:T2"/>
    <mergeCell ref="U2:W2"/>
    <mergeCell ref="F1:H1"/>
    <mergeCell ref="I1:K1"/>
    <mergeCell ref="L1:N1"/>
    <mergeCell ref="O1:Q1"/>
    <mergeCell ref="R1:T1"/>
  </mergeCells>
  <pageMargins left="0.7" right="0.7" top="0.78740157499999996" bottom="0.78740157499999996" header="0.3" footer="0.3"/>
  <pageSetup paperSize="9" orientation="landscape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21"/>
  <sheetViews>
    <sheetView zoomScale="75" zoomScaleNormal="75" workbookViewId="0">
      <selection activeCell="Y2" sqref="Y2:Y21"/>
    </sheetView>
  </sheetViews>
  <sheetFormatPr defaultRowHeight="14.4" x14ac:dyDescent="0.3"/>
  <cols>
    <col min="1" max="1" width="13.33203125" style="1" customWidth="1"/>
    <col min="2" max="2" width="5" style="1" customWidth="1"/>
    <col min="3" max="18" width="4.44140625" style="1" customWidth="1"/>
    <col min="19" max="19" width="5" style="1" customWidth="1"/>
    <col min="20" max="21" width="4.44140625" style="1" customWidth="1"/>
    <col min="22" max="22" width="5" style="1" customWidth="1"/>
    <col min="23" max="23" width="4.5546875" style="1" customWidth="1"/>
    <col min="24" max="24" width="11.109375" style="1" customWidth="1"/>
    <col min="25" max="27" width="6.33203125" style="1" customWidth="1"/>
    <col min="28" max="213" width="9.109375" style="1"/>
    <col min="214" max="214" width="5.109375" style="1" customWidth="1"/>
    <col min="215" max="215" width="15.33203125" style="1" customWidth="1"/>
    <col min="216" max="216" width="5" style="1" customWidth="1"/>
    <col min="217" max="232" width="4.44140625" style="1" customWidth="1"/>
    <col min="233" max="233" width="6.44140625" style="1" customWidth="1"/>
    <col min="234" max="239" width="4.44140625" style="1" customWidth="1"/>
    <col min="240" max="241" width="9.109375" style="1"/>
    <col min="242" max="242" width="6.33203125" style="1" customWidth="1"/>
    <col min="243" max="243" width="2" style="1" customWidth="1"/>
    <col min="244" max="244" width="6.109375" style="1" customWidth="1"/>
    <col min="245" max="469" width="9.109375" style="1"/>
    <col min="470" max="470" width="5.109375" style="1" customWidth="1"/>
    <col min="471" max="471" width="15.33203125" style="1" customWidth="1"/>
    <col min="472" max="472" width="5" style="1" customWidth="1"/>
    <col min="473" max="488" width="4.44140625" style="1" customWidth="1"/>
    <col min="489" max="489" width="6.44140625" style="1" customWidth="1"/>
    <col min="490" max="495" width="4.44140625" style="1" customWidth="1"/>
    <col min="496" max="497" width="9.109375" style="1"/>
    <col min="498" max="498" width="6.33203125" style="1" customWidth="1"/>
    <col min="499" max="499" width="2" style="1" customWidth="1"/>
    <col min="500" max="500" width="6.109375" style="1" customWidth="1"/>
    <col min="501" max="725" width="9.109375" style="1"/>
    <col min="726" max="726" width="5.109375" style="1" customWidth="1"/>
    <col min="727" max="727" width="15.33203125" style="1" customWidth="1"/>
    <col min="728" max="728" width="5" style="1" customWidth="1"/>
    <col min="729" max="744" width="4.44140625" style="1" customWidth="1"/>
    <col min="745" max="745" width="6.44140625" style="1" customWidth="1"/>
    <col min="746" max="751" width="4.44140625" style="1" customWidth="1"/>
    <col min="752" max="753" width="9.109375" style="1"/>
    <col min="754" max="754" width="6.33203125" style="1" customWidth="1"/>
    <col min="755" max="755" width="2" style="1" customWidth="1"/>
    <col min="756" max="756" width="6.109375" style="1" customWidth="1"/>
    <col min="757" max="981" width="9.109375" style="1"/>
    <col min="982" max="982" width="5.109375" style="1" customWidth="1"/>
    <col min="983" max="983" width="15.33203125" style="1" customWidth="1"/>
    <col min="984" max="984" width="5" style="1" customWidth="1"/>
    <col min="985" max="1000" width="4.44140625" style="1" customWidth="1"/>
    <col min="1001" max="1001" width="6.44140625" style="1" customWidth="1"/>
    <col min="1002" max="1007" width="4.44140625" style="1" customWidth="1"/>
    <col min="1008" max="1009" width="9.109375" style="1"/>
    <col min="1010" max="1010" width="6.33203125" style="1" customWidth="1"/>
    <col min="1011" max="1011" width="2" style="1" customWidth="1"/>
    <col min="1012" max="1012" width="6.109375" style="1" customWidth="1"/>
    <col min="1013" max="1237" width="9.109375" style="1"/>
    <col min="1238" max="1238" width="5.109375" style="1" customWidth="1"/>
    <col min="1239" max="1239" width="15.33203125" style="1" customWidth="1"/>
    <col min="1240" max="1240" width="5" style="1" customWidth="1"/>
    <col min="1241" max="1256" width="4.44140625" style="1" customWidth="1"/>
    <col min="1257" max="1257" width="6.44140625" style="1" customWidth="1"/>
    <col min="1258" max="1263" width="4.44140625" style="1" customWidth="1"/>
    <col min="1264" max="1265" width="9.109375" style="1"/>
    <col min="1266" max="1266" width="6.33203125" style="1" customWidth="1"/>
    <col min="1267" max="1267" width="2" style="1" customWidth="1"/>
    <col min="1268" max="1268" width="6.109375" style="1" customWidth="1"/>
    <col min="1269" max="1493" width="9.109375" style="1"/>
    <col min="1494" max="1494" width="5.109375" style="1" customWidth="1"/>
    <col min="1495" max="1495" width="15.33203125" style="1" customWidth="1"/>
    <col min="1496" max="1496" width="5" style="1" customWidth="1"/>
    <col min="1497" max="1512" width="4.44140625" style="1" customWidth="1"/>
    <col min="1513" max="1513" width="6.44140625" style="1" customWidth="1"/>
    <col min="1514" max="1519" width="4.44140625" style="1" customWidth="1"/>
    <col min="1520" max="1521" width="9.109375" style="1"/>
    <col min="1522" max="1522" width="6.33203125" style="1" customWidth="1"/>
    <col min="1523" max="1523" width="2" style="1" customWidth="1"/>
    <col min="1524" max="1524" width="6.109375" style="1" customWidth="1"/>
    <col min="1525" max="1749" width="9.109375" style="1"/>
    <col min="1750" max="1750" width="5.109375" style="1" customWidth="1"/>
    <col min="1751" max="1751" width="15.33203125" style="1" customWidth="1"/>
    <col min="1752" max="1752" width="5" style="1" customWidth="1"/>
    <col min="1753" max="1768" width="4.44140625" style="1" customWidth="1"/>
    <col min="1769" max="1769" width="6.44140625" style="1" customWidth="1"/>
    <col min="1770" max="1775" width="4.44140625" style="1" customWidth="1"/>
    <col min="1776" max="1777" width="9.109375" style="1"/>
    <col min="1778" max="1778" width="6.33203125" style="1" customWidth="1"/>
    <col min="1779" max="1779" width="2" style="1" customWidth="1"/>
    <col min="1780" max="1780" width="6.109375" style="1" customWidth="1"/>
    <col min="1781" max="2005" width="9.109375" style="1"/>
    <col min="2006" max="2006" width="5.109375" style="1" customWidth="1"/>
    <col min="2007" max="2007" width="15.33203125" style="1" customWidth="1"/>
    <col min="2008" max="2008" width="5" style="1" customWidth="1"/>
    <col min="2009" max="2024" width="4.44140625" style="1" customWidth="1"/>
    <col min="2025" max="2025" width="6.44140625" style="1" customWidth="1"/>
    <col min="2026" max="2031" width="4.44140625" style="1" customWidth="1"/>
    <col min="2032" max="2033" width="9.109375" style="1"/>
    <col min="2034" max="2034" width="6.33203125" style="1" customWidth="1"/>
    <col min="2035" max="2035" width="2" style="1" customWidth="1"/>
    <col min="2036" max="2036" width="6.109375" style="1" customWidth="1"/>
    <col min="2037" max="2261" width="9.109375" style="1"/>
    <col min="2262" max="2262" width="5.109375" style="1" customWidth="1"/>
    <col min="2263" max="2263" width="15.33203125" style="1" customWidth="1"/>
    <col min="2264" max="2264" width="5" style="1" customWidth="1"/>
    <col min="2265" max="2280" width="4.44140625" style="1" customWidth="1"/>
    <col min="2281" max="2281" width="6.44140625" style="1" customWidth="1"/>
    <col min="2282" max="2287" width="4.44140625" style="1" customWidth="1"/>
    <col min="2288" max="2289" width="9.109375" style="1"/>
    <col min="2290" max="2290" width="6.33203125" style="1" customWidth="1"/>
    <col min="2291" max="2291" width="2" style="1" customWidth="1"/>
    <col min="2292" max="2292" width="6.109375" style="1" customWidth="1"/>
    <col min="2293" max="2517" width="9.109375" style="1"/>
    <col min="2518" max="2518" width="5.109375" style="1" customWidth="1"/>
    <col min="2519" max="2519" width="15.33203125" style="1" customWidth="1"/>
    <col min="2520" max="2520" width="5" style="1" customWidth="1"/>
    <col min="2521" max="2536" width="4.44140625" style="1" customWidth="1"/>
    <col min="2537" max="2537" width="6.44140625" style="1" customWidth="1"/>
    <col min="2538" max="2543" width="4.44140625" style="1" customWidth="1"/>
    <col min="2544" max="2545" width="9.109375" style="1"/>
    <col min="2546" max="2546" width="6.33203125" style="1" customWidth="1"/>
    <col min="2547" max="2547" width="2" style="1" customWidth="1"/>
    <col min="2548" max="2548" width="6.109375" style="1" customWidth="1"/>
    <col min="2549" max="2773" width="9.109375" style="1"/>
    <col min="2774" max="2774" width="5.109375" style="1" customWidth="1"/>
    <col min="2775" max="2775" width="15.33203125" style="1" customWidth="1"/>
    <col min="2776" max="2776" width="5" style="1" customWidth="1"/>
    <col min="2777" max="2792" width="4.44140625" style="1" customWidth="1"/>
    <col min="2793" max="2793" width="6.44140625" style="1" customWidth="1"/>
    <col min="2794" max="2799" width="4.44140625" style="1" customWidth="1"/>
    <col min="2800" max="2801" width="9.109375" style="1"/>
    <col min="2802" max="2802" width="6.33203125" style="1" customWidth="1"/>
    <col min="2803" max="2803" width="2" style="1" customWidth="1"/>
    <col min="2804" max="2804" width="6.109375" style="1" customWidth="1"/>
    <col min="2805" max="3029" width="9.109375" style="1"/>
    <col min="3030" max="3030" width="5.109375" style="1" customWidth="1"/>
    <col min="3031" max="3031" width="15.33203125" style="1" customWidth="1"/>
    <col min="3032" max="3032" width="5" style="1" customWidth="1"/>
    <col min="3033" max="3048" width="4.44140625" style="1" customWidth="1"/>
    <col min="3049" max="3049" width="6.44140625" style="1" customWidth="1"/>
    <col min="3050" max="3055" width="4.44140625" style="1" customWidth="1"/>
    <col min="3056" max="3057" width="9.109375" style="1"/>
    <col min="3058" max="3058" width="6.33203125" style="1" customWidth="1"/>
    <col min="3059" max="3059" width="2" style="1" customWidth="1"/>
    <col min="3060" max="3060" width="6.109375" style="1" customWidth="1"/>
    <col min="3061" max="3285" width="9.109375" style="1"/>
    <col min="3286" max="3286" width="5.109375" style="1" customWidth="1"/>
    <col min="3287" max="3287" width="15.33203125" style="1" customWidth="1"/>
    <col min="3288" max="3288" width="5" style="1" customWidth="1"/>
    <col min="3289" max="3304" width="4.44140625" style="1" customWidth="1"/>
    <col min="3305" max="3305" width="6.44140625" style="1" customWidth="1"/>
    <col min="3306" max="3311" width="4.44140625" style="1" customWidth="1"/>
    <col min="3312" max="3313" width="9.109375" style="1"/>
    <col min="3314" max="3314" width="6.33203125" style="1" customWidth="1"/>
    <col min="3315" max="3315" width="2" style="1" customWidth="1"/>
    <col min="3316" max="3316" width="6.109375" style="1" customWidth="1"/>
    <col min="3317" max="3541" width="9.109375" style="1"/>
    <col min="3542" max="3542" width="5.109375" style="1" customWidth="1"/>
    <col min="3543" max="3543" width="15.33203125" style="1" customWidth="1"/>
    <col min="3544" max="3544" width="5" style="1" customWidth="1"/>
    <col min="3545" max="3560" width="4.44140625" style="1" customWidth="1"/>
    <col min="3561" max="3561" width="6.44140625" style="1" customWidth="1"/>
    <col min="3562" max="3567" width="4.44140625" style="1" customWidth="1"/>
    <col min="3568" max="3569" width="9.109375" style="1"/>
    <col min="3570" max="3570" width="6.33203125" style="1" customWidth="1"/>
    <col min="3571" max="3571" width="2" style="1" customWidth="1"/>
    <col min="3572" max="3572" width="6.109375" style="1" customWidth="1"/>
    <col min="3573" max="3797" width="9.109375" style="1"/>
    <col min="3798" max="3798" width="5.109375" style="1" customWidth="1"/>
    <col min="3799" max="3799" width="15.33203125" style="1" customWidth="1"/>
    <col min="3800" max="3800" width="5" style="1" customWidth="1"/>
    <col min="3801" max="3816" width="4.44140625" style="1" customWidth="1"/>
    <col min="3817" max="3817" width="6.44140625" style="1" customWidth="1"/>
    <col min="3818" max="3823" width="4.44140625" style="1" customWidth="1"/>
    <col min="3824" max="3825" width="9.109375" style="1"/>
    <col min="3826" max="3826" width="6.33203125" style="1" customWidth="1"/>
    <col min="3827" max="3827" width="2" style="1" customWidth="1"/>
    <col min="3828" max="3828" width="6.109375" style="1" customWidth="1"/>
    <col min="3829" max="4053" width="9.109375" style="1"/>
    <col min="4054" max="4054" width="5.109375" style="1" customWidth="1"/>
    <col min="4055" max="4055" width="15.33203125" style="1" customWidth="1"/>
    <col min="4056" max="4056" width="5" style="1" customWidth="1"/>
    <col min="4057" max="4072" width="4.44140625" style="1" customWidth="1"/>
    <col min="4073" max="4073" width="6.44140625" style="1" customWidth="1"/>
    <col min="4074" max="4079" width="4.44140625" style="1" customWidth="1"/>
    <col min="4080" max="4081" width="9.109375" style="1"/>
    <col min="4082" max="4082" width="6.33203125" style="1" customWidth="1"/>
    <col min="4083" max="4083" width="2" style="1" customWidth="1"/>
    <col min="4084" max="4084" width="6.109375" style="1" customWidth="1"/>
    <col min="4085" max="4309" width="9.109375" style="1"/>
    <col min="4310" max="4310" width="5.109375" style="1" customWidth="1"/>
    <col min="4311" max="4311" width="15.33203125" style="1" customWidth="1"/>
    <col min="4312" max="4312" width="5" style="1" customWidth="1"/>
    <col min="4313" max="4328" width="4.44140625" style="1" customWidth="1"/>
    <col min="4329" max="4329" width="6.44140625" style="1" customWidth="1"/>
    <col min="4330" max="4335" width="4.44140625" style="1" customWidth="1"/>
    <col min="4336" max="4337" width="9.109375" style="1"/>
    <col min="4338" max="4338" width="6.33203125" style="1" customWidth="1"/>
    <col min="4339" max="4339" width="2" style="1" customWidth="1"/>
    <col min="4340" max="4340" width="6.109375" style="1" customWidth="1"/>
    <col min="4341" max="4565" width="9.109375" style="1"/>
    <col min="4566" max="4566" width="5.109375" style="1" customWidth="1"/>
    <col min="4567" max="4567" width="15.33203125" style="1" customWidth="1"/>
    <col min="4568" max="4568" width="5" style="1" customWidth="1"/>
    <col min="4569" max="4584" width="4.44140625" style="1" customWidth="1"/>
    <col min="4585" max="4585" width="6.44140625" style="1" customWidth="1"/>
    <col min="4586" max="4591" width="4.44140625" style="1" customWidth="1"/>
    <col min="4592" max="4593" width="9.109375" style="1"/>
    <col min="4594" max="4594" width="6.33203125" style="1" customWidth="1"/>
    <col min="4595" max="4595" width="2" style="1" customWidth="1"/>
    <col min="4596" max="4596" width="6.109375" style="1" customWidth="1"/>
    <col min="4597" max="4821" width="9.109375" style="1"/>
    <col min="4822" max="4822" width="5.109375" style="1" customWidth="1"/>
    <col min="4823" max="4823" width="15.33203125" style="1" customWidth="1"/>
    <col min="4824" max="4824" width="5" style="1" customWidth="1"/>
    <col min="4825" max="4840" width="4.44140625" style="1" customWidth="1"/>
    <col min="4841" max="4841" width="6.44140625" style="1" customWidth="1"/>
    <col min="4842" max="4847" width="4.44140625" style="1" customWidth="1"/>
    <col min="4848" max="4849" width="9.109375" style="1"/>
    <col min="4850" max="4850" width="6.33203125" style="1" customWidth="1"/>
    <col min="4851" max="4851" width="2" style="1" customWidth="1"/>
    <col min="4852" max="4852" width="6.109375" style="1" customWidth="1"/>
    <col min="4853" max="5077" width="9.109375" style="1"/>
    <col min="5078" max="5078" width="5.109375" style="1" customWidth="1"/>
    <col min="5079" max="5079" width="15.33203125" style="1" customWidth="1"/>
    <col min="5080" max="5080" width="5" style="1" customWidth="1"/>
    <col min="5081" max="5096" width="4.44140625" style="1" customWidth="1"/>
    <col min="5097" max="5097" width="6.44140625" style="1" customWidth="1"/>
    <col min="5098" max="5103" width="4.44140625" style="1" customWidth="1"/>
    <col min="5104" max="5105" width="9.109375" style="1"/>
    <col min="5106" max="5106" width="6.33203125" style="1" customWidth="1"/>
    <col min="5107" max="5107" width="2" style="1" customWidth="1"/>
    <col min="5108" max="5108" width="6.109375" style="1" customWidth="1"/>
    <col min="5109" max="5333" width="9.109375" style="1"/>
    <col min="5334" max="5334" width="5.109375" style="1" customWidth="1"/>
    <col min="5335" max="5335" width="15.33203125" style="1" customWidth="1"/>
    <col min="5336" max="5336" width="5" style="1" customWidth="1"/>
    <col min="5337" max="5352" width="4.44140625" style="1" customWidth="1"/>
    <col min="5353" max="5353" width="6.44140625" style="1" customWidth="1"/>
    <col min="5354" max="5359" width="4.44140625" style="1" customWidth="1"/>
    <col min="5360" max="5361" width="9.109375" style="1"/>
    <col min="5362" max="5362" width="6.33203125" style="1" customWidth="1"/>
    <col min="5363" max="5363" width="2" style="1" customWidth="1"/>
    <col min="5364" max="5364" width="6.109375" style="1" customWidth="1"/>
    <col min="5365" max="5589" width="9.109375" style="1"/>
    <col min="5590" max="5590" width="5.109375" style="1" customWidth="1"/>
    <col min="5591" max="5591" width="15.33203125" style="1" customWidth="1"/>
    <col min="5592" max="5592" width="5" style="1" customWidth="1"/>
    <col min="5593" max="5608" width="4.44140625" style="1" customWidth="1"/>
    <col min="5609" max="5609" width="6.44140625" style="1" customWidth="1"/>
    <col min="5610" max="5615" width="4.44140625" style="1" customWidth="1"/>
    <col min="5616" max="5617" width="9.109375" style="1"/>
    <col min="5618" max="5618" width="6.33203125" style="1" customWidth="1"/>
    <col min="5619" max="5619" width="2" style="1" customWidth="1"/>
    <col min="5620" max="5620" width="6.109375" style="1" customWidth="1"/>
    <col min="5621" max="5845" width="9.109375" style="1"/>
    <col min="5846" max="5846" width="5.109375" style="1" customWidth="1"/>
    <col min="5847" max="5847" width="15.33203125" style="1" customWidth="1"/>
    <col min="5848" max="5848" width="5" style="1" customWidth="1"/>
    <col min="5849" max="5864" width="4.44140625" style="1" customWidth="1"/>
    <col min="5865" max="5865" width="6.44140625" style="1" customWidth="1"/>
    <col min="5866" max="5871" width="4.44140625" style="1" customWidth="1"/>
    <col min="5872" max="5873" width="9.109375" style="1"/>
    <col min="5874" max="5874" width="6.33203125" style="1" customWidth="1"/>
    <col min="5875" max="5875" width="2" style="1" customWidth="1"/>
    <col min="5876" max="5876" width="6.109375" style="1" customWidth="1"/>
    <col min="5877" max="6101" width="9.109375" style="1"/>
    <col min="6102" max="6102" width="5.109375" style="1" customWidth="1"/>
    <col min="6103" max="6103" width="15.33203125" style="1" customWidth="1"/>
    <col min="6104" max="6104" width="5" style="1" customWidth="1"/>
    <col min="6105" max="6120" width="4.44140625" style="1" customWidth="1"/>
    <col min="6121" max="6121" width="6.44140625" style="1" customWidth="1"/>
    <col min="6122" max="6127" width="4.44140625" style="1" customWidth="1"/>
    <col min="6128" max="6129" width="9.109375" style="1"/>
    <col min="6130" max="6130" width="6.33203125" style="1" customWidth="1"/>
    <col min="6131" max="6131" width="2" style="1" customWidth="1"/>
    <col min="6132" max="6132" width="6.109375" style="1" customWidth="1"/>
    <col min="6133" max="6357" width="9.109375" style="1"/>
    <col min="6358" max="6358" width="5.109375" style="1" customWidth="1"/>
    <col min="6359" max="6359" width="15.33203125" style="1" customWidth="1"/>
    <col min="6360" max="6360" width="5" style="1" customWidth="1"/>
    <col min="6361" max="6376" width="4.44140625" style="1" customWidth="1"/>
    <col min="6377" max="6377" width="6.44140625" style="1" customWidth="1"/>
    <col min="6378" max="6383" width="4.44140625" style="1" customWidth="1"/>
    <col min="6384" max="6385" width="9.109375" style="1"/>
    <col min="6386" max="6386" width="6.33203125" style="1" customWidth="1"/>
    <col min="6387" max="6387" width="2" style="1" customWidth="1"/>
    <col min="6388" max="6388" width="6.109375" style="1" customWidth="1"/>
    <col min="6389" max="6613" width="9.109375" style="1"/>
    <col min="6614" max="6614" width="5.109375" style="1" customWidth="1"/>
    <col min="6615" max="6615" width="15.33203125" style="1" customWidth="1"/>
    <col min="6616" max="6616" width="5" style="1" customWidth="1"/>
    <col min="6617" max="6632" width="4.44140625" style="1" customWidth="1"/>
    <col min="6633" max="6633" width="6.44140625" style="1" customWidth="1"/>
    <col min="6634" max="6639" width="4.44140625" style="1" customWidth="1"/>
    <col min="6640" max="6641" width="9.109375" style="1"/>
    <col min="6642" max="6642" width="6.33203125" style="1" customWidth="1"/>
    <col min="6643" max="6643" width="2" style="1" customWidth="1"/>
    <col min="6644" max="6644" width="6.109375" style="1" customWidth="1"/>
    <col min="6645" max="6869" width="9.109375" style="1"/>
    <col min="6870" max="6870" width="5.109375" style="1" customWidth="1"/>
    <col min="6871" max="6871" width="15.33203125" style="1" customWidth="1"/>
    <col min="6872" max="6872" width="5" style="1" customWidth="1"/>
    <col min="6873" max="6888" width="4.44140625" style="1" customWidth="1"/>
    <col min="6889" max="6889" width="6.44140625" style="1" customWidth="1"/>
    <col min="6890" max="6895" width="4.44140625" style="1" customWidth="1"/>
    <col min="6896" max="6897" width="9.109375" style="1"/>
    <col min="6898" max="6898" width="6.33203125" style="1" customWidth="1"/>
    <col min="6899" max="6899" width="2" style="1" customWidth="1"/>
    <col min="6900" max="6900" width="6.109375" style="1" customWidth="1"/>
    <col min="6901" max="7125" width="9.109375" style="1"/>
    <col min="7126" max="7126" width="5.109375" style="1" customWidth="1"/>
    <col min="7127" max="7127" width="15.33203125" style="1" customWidth="1"/>
    <col min="7128" max="7128" width="5" style="1" customWidth="1"/>
    <col min="7129" max="7144" width="4.44140625" style="1" customWidth="1"/>
    <col min="7145" max="7145" width="6.44140625" style="1" customWidth="1"/>
    <col min="7146" max="7151" width="4.44140625" style="1" customWidth="1"/>
    <col min="7152" max="7153" width="9.109375" style="1"/>
    <col min="7154" max="7154" width="6.33203125" style="1" customWidth="1"/>
    <col min="7155" max="7155" width="2" style="1" customWidth="1"/>
    <col min="7156" max="7156" width="6.109375" style="1" customWidth="1"/>
    <col min="7157" max="7381" width="9.109375" style="1"/>
    <col min="7382" max="7382" width="5.109375" style="1" customWidth="1"/>
    <col min="7383" max="7383" width="15.33203125" style="1" customWidth="1"/>
    <col min="7384" max="7384" width="5" style="1" customWidth="1"/>
    <col min="7385" max="7400" width="4.44140625" style="1" customWidth="1"/>
    <col min="7401" max="7401" width="6.44140625" style="1" customWidth="1"/>
    <col min="7402" max="7407" width="4.44140625" style="1" customWidth="1"/>
    <col min="7408" max="7409" width="9.109375" style="1"/>
    <col min="7410" max="7410" width="6.33203125" style="1" customWidth="1"/>
    <col min="7411" max="7411" width="2" style="1" customWidth="1"/>
    <col min="7412" max="7412" width="6.109375" style="1" customWidth="1"/>
    <col min="7413" max="7637" width="9.109375" style="1"/>
    <col min="7638" max="7638" width="5.109375" style="1" customWidth="1"/>
    <col min="7639" max="7639" width="15.33203125" style="1" customWidth="1"/>
    <col min="7640" max="7640" width="5" style="1" customWidth="1"/>
    <col min="7641" max="7656" width="4.44140625" style="1" customWidth="1"/>
    <col min="7657" max="7657" width="6.44140625" style="1" customWidth="1"/>
    <col min="7658" max="7663" width="4.44140625" style="1" customWidth="1"/>
    <col min="7664" max="7665" width="9.109375" style="1"/>
    <col min="7666" max="7666" width="6.33203125" style="1" customWidth="1"/>
    <col min="7667" max="7667" width="2" style="1" customWidth="1"/>
    <col min="7668" max="7668" width="6.109375" style="1" customWidth="1"/>
    <col min="7669" max="7893" width="9.109375" style="1"/>
    <col min="7894" max="7894" width="5.109375" style="1" customWidth="1"/>
    <col min="7895" max="7895" width="15.33203125" style="1" customWidth="1"/>
    <col min="7896" max="7896" width="5" style="1" customWidth="1"/>
    <col min="7897" max="7912" width="4.44140625" style="1" customWidth="1"/>
    <col min="7913" max="7913" width="6.44140625" style="1" customWidth="1"/>
    <col min="7914" max="7919" width="4.44140625" style="1" customWidth="1"/>
    <col min="7920" max="7921" width="9.109375" style="1"/>
    <col min="7922" max="7922" width="6.33203125" style="1" customWidth="1"/>
    <col min="7923" max="7923" width="2" style="1" customWidth="1"/>
    <col min="7924" max="7924" width="6.109375" style="1" customWidth="1"/>
    <col min="7925" max="8149" width="9.109375" style="1"/>
    <col min="8150" max="8150" width="5.109375" style="1" customWidth="1"/>
    <col min="8151" max="8151" width="15.33203125" style="1" customWidth="1"/>
    <col min="8152" max="8152" width="5" style="1" customWidth="1"/>
    <col min="8153" max="8168" width="4.44140625" style="1" customWidth="1"/>
    <col min="8169" max="8169" width="6.44140625" style="1" customWidth="1"/>
    <col min="8170" max="8175" width="4.44140625" style="1" customWidth="1"/>
    <col min="8176" max="8177" width="9.109375" style="1"/>
    <col min="8178" max="8178" width="6.33203125" style="1" customWidth="1"/>
    <col min="8179" max="8179" width="2" style="1" customWidth="1"/>
    <col min="8180" max="8180" width="6.109375" style="1" customWidth="1"/>
    <col min="8181" max="8405" width="9.109375" style="1"/>
    <col min="8406" max="8406" width="5.109375" style="1" customWidth="1"/>
    <col min="8407" max="8407" width="15.33203125" style="1" customWidth="1"/>
    <col min="8408" max="8408" width="5" style="1" customWidth="1"/>
    <col min="8409" max="8424" width="4.44140625" style="1" customWidth="1"/>
    <col min="8425" max="8425" width="6.44140625" style="1" customWidth="1"/>
    <col min="8426" max="8431" width="4.44140625" style="1" customWidth="1"/>
    <col min="8432" max="8433" width="9.109375" style="1"/>
    <col min="8434" max="8434" width="6.33203125" style="1" customWidth="1"/>
    <col min="8435" max="8435" width="2" style="1" customWidth="1"/>
    <col min="8436" max="8436" width="6.109375" style="1" customWidth="1"/>
    <col min="8437" max="8661" width="9.109375" style="1"/>
    <col min="8662" max="8662" width="5.109375" style="1" customWidth="1"/>
    <col min="8663" max="8663" width="15.33203125" style="1" customWidth="1"/>
    <col min="8664" max="8664" width="5" style="1" customWidth="1"/>
    <col min="8665" max="8680" width="4.44140625" style="1" customWidth="1"/>
    <col min="8681" max="8681" width="6.44140625" style="1" customWidth="1"/>
    <col min="8682" max="8687" width="4.44140625" style="1" customWidth="1"/>
    <col min="8688" max="8689" width="9.109375" style="1"/>
    <col min="8690" max="8690" width="6.33203125" style="1" customWidth="1"/>
    <col min="8691" max="8691" width="2" style="1" customWidth="1"/>
    <col min="8692" max="8692" width="6.109375" style="1" customWidth="1"/>
    <col min="8693" max="8917" width="9.109375" style="1"/>
    <col min="8918" max="8918" width="5.109375" style="1" customWidth="1"/>
    <col min="8919" max="8919" width="15.33203125" style="1" customWidth="1"/>
    <col min="8920" max="8920" width="5" style="1" customWidth="1"/>
    <col min="8921" max="8936" width="4.44140625" style="1" customWidth="1"/>
    <col min="8937" max="8937" width="6.44140625" style="1" customWidth="1"/>
    <col min="8938" max="8943" width="4.44140625" style="1" customWidth="1"/>
    <col min="8944" max="8945" width="9.109375" style="1"/>
    <col min="8946" max="8946" width="6.33203125" style="1" customWidth="1"/>
    <col min="8947" max="8947" width="2" style="1" customWidth="1"/>
    <col min="8948" max="8948" width="6.109375" style="1" customWidth="1"/>
    <col min="8949" max="9173" width="9.109375" style="1"/>
    <col min="9174" max="9174" width="5.109375" style="1" customWidth="1"/>
    <col min="9175" max="9175" width="15.33203125" style="1" customWidth="1"/>
    <col min="9176" max="9176" width="5" style="1" customWidth="1"/>
    <col min="9177" max="9192" width="4.44140625" style="1" customWidth="1"/>
    <col min="9193" max="9193" width="6.44140625" style="1" customWidth="1"/>
    <col min="9194" max="9199" width="4.44140625" style="1" customWidth="1"/>
    <col min="9200" max="9201" width="9.109375" style="1"/>
    <col min="9202" max="9202" width="6.33203125" style="1" customWidth="1"/>
    <col min="9203" max="9203" width="2" style="1" customWidth="1"/>
    <col min="9204" max="9204" width="6.109375" style="1" customWidth="1"/>
    <col min="9205" max="9429" width="9.109375" style="1"/>
    <col min="9430" max="9430" width="5.109375" style="1" customWidth="1"/>
    <col min="9431" max="9431" width="15.33203125" style="1" customWidth="1"/>
    <col min="9432" max="9432" width="5" style="1" customWidth="1"/>
    <col min="9433" max="9448" width="4.44140625" style="1" customWidth="1"/>
    <col min="9449" max="9449" width="6.44140625" style="1" customWidth="1"/>
    <col min="9450" max="9455" width="4.44140625" style="1" customWidth="1"/>
    <col min="9456" max="9457" width="9.109375" style="1"/>
    <col min="9458" max="9458" width="6.33203125" style="1" customWidth="1"/>
    <col min="9459" max="9459" width="2" style="1" customWidth="1"/>
    <col min="9460" max="9460" width="6.109375" style="1" customWidth="1"/>
    <col min="9461" max="9685" width="9.109375" style="1"/>
    <col min="9686" max="9686" width="5.109375" style="1" customWidth="1"/>
    <col min="9687" max="9687" width="15.33203125" style="1" customWidth="1"/>
    <col min="9688" max="9688" width="5" style="1" customWidth="1"/>
    <col min="9689" max="9704" width="4.44140625" style="1" customWidth="1"/>
    <col min="9705" max="9705" width="6.44140625" style="1" customWidth="1"/>
    <col min="9706" max="9711" width="4.44140625" style="1" customWidth="1"/>
    <col min="9712" max="9713" width="9.109375" style="1"/>
    <col min="9714" max="9714" width="6.33203125" style="1" customWidth="1"/>
    <col min="9715" max="9715" width="2" style="1" customWidth="1"/>
    <col min="9716" max="9716" width="6.109375" style="1" customWidth="1"/>
    <col min="9717" max="9941" width="9.109375" style="1"/>
    <col min="9942" max="9942" width="5.109375" style="1" customWidth="1"/>
    <col min="9943" max="9943" width="15.33203125" style="1" customWidth="1"/>
    <col min="9944" max="9944" width="5" style="1" customWidth="1"/>
    <col min="9945" max="9960" width="4.44140625" style="1" customWidth="1"/>
    <col min="9961" max="9961" width="6.44140625" style="1" customWidth="1"/>
    <col min="9962" max="9967" width="4.44140625" style="1" customWidth="1"/>
    <col min="9968" max="9969" width="9.109375" style="1"/>
    <col min="9970" max="9970" width="6.33203125" style="1" customWidth="1"/>
    <col min="9971" max="9971" width="2" style="1" customWidth="1"/>
    <col min="9972" max="9972" width="6.109375" style="1" customWidth="1"/>
    <col min="9973" max="10197" width="9.109375" style="1"/>
    <col min="10198" max="10198" width="5.109375" style="1" customWidth="1"/>
    <col min="10199" max="10199" width="15.33203125" style="1" customWidth="1"/>
    <col min="10200" max="10200" width="5" style="1" customWidth="1"/>
    <col min="10201" max="10216" width="4.44140625" style="1" customWidth="1"/>
    <col min="10217" max="10217" width="6.44140625" style="1" customWidth="1"/>
    <col min="10218" max="10223" width="4.44140625" style="1" customWidth="1"/>
    <col min="10224" max="10225" width="9.109375" style="1"/>
    <col min="10226" max="10226" width="6.33203125" style="1" customWidth="1"/>
    <col min="10227" max="10227" width="2" style="1" customWidth="1"/>
    <col min="10228" max="10228" width="6.109375" style="1" customWidth="1"/>
    <col min="10229" max="10453" width="9.109375" style="1"/>
    <col min="10454" max="10454" width="5.109375" style="1" customWidth="1"/>
    <col min="10455" max="10455" width="15.33203125" style="1" customWidth="1"/>
    <col min="10456" max="10456" width="5" style="1" customWidth="1"/>
    <col min="10457" max="10472" width="4.44140625" style="1" customWidth="1"/>
    <col min="10473" max="10473" width="6.44140625" style="1" customWidth="1"/>
    <col min="10474" max="10479" width="4.44140625" style="1" customWidth="1"/>
    <col min="10480" max="10481" width="9.109375" style="1"/>
    <col min="10482" max="10482" width="6.33203125" style="1" customWidth="1"/>
    <col min="10483" max="10483" width="2" style="1" customWidth="1"/>
    <col min="10484" max="10484" width="6.109375" style="1" customWidth="1"/>
    <col min="10485" max="10709" width="9.109375" style="1"/>
    <col min="10710" max="10710" width="5.109375" style="1" customWidth="1"/>
    <col min="10711" max="10711" width="15.33203125" style="1" customWidth="1"/>
    <col min="10712" max="10712" width="5" style="1" customWidth="1"/>
    <col min="10713" max="10728" width="4.44140625" style="1" customWidth="1"/>
    <col min="10729" max="10729" width="6.44140625" style="1" customWidth="1"/>
    <col min="10730" max="10735" width="4.44140625" style="1" customWidth="1"/>
    <col min="10736" max="10737" width="9.109375" style="1"/>
    <col min="10738" max="10738" width="6.33203125" style="1" customWidth="1"/>
    <col min="10739" max="10739" width="2" style="1" customWidth="1"/>
    <col min="10740" max="10740" width="6.109375" style="1" customWidth="1"/>
    <col min="10741" max="10965" width="9.109375" style="1"/>
    <col min="10966" max="10966" width="5.109375" style="1" customWidth="1"/>
    <col min="10967" max="10967" width="15.33203125" style="1" customWidth="1"/>
    <col min="10968" max="10968" width="5" style="1" customWidth="1"/>
    <col min="10969" max="10984" width="4.44140625" style="1" customWidth="1"/>
    <col min="10985" max="10985" width="6.44140625" style="1" customWidth="1"/>
    <col min="10986" max="10991" width="4.44140625" style="1" customWidth="1"/>
    <col min="10992" max="10993" width="9.109375" style="1"/>
    <col min="10994" max="10994" width="6.33203125" style="1" customWidth="1"/>
    <col min="10995" max="10995" width="2" style="1" customWidth="1"/>
    <col min="10996" max="10996" width="6.109375" style="1" customWidth="1"/>
    <col min="10997" max="11221" width="9.109375" style="1"/>
    <col min="11222" max="11222" width="5.109375" style="1" customWidth="1"/>
    <col min="11223" max="11223" width="15.33203125" style="1" customWidth="1"/>
    <col min="11224" max="11224" width="5" style="1" customWidth="1"/>
    <col min="11225" max="11240" width="4.44140625" style="1" customWidth="1"/>
    <col min="11241" max="11241" width="6.44140625" style="1" customWidth="1"/>
    <col min="11242" max="11247" width="4.44140625" style="1" customWidth="1"/>
    <col min="11248" max="11249" width="9.109375" style="1"/>
    <col min="11250" max="11250" width="6.33203125" style="1" customWidth="1"/>
    <col min="11251" max="11251" width="2" style="1" customWidth="1"/>
    <col min="11252" max="11252" width="6.109375" style="1" customWidth="1"/>
    <col min="11253" max="11477" width="9.109375" style="1"/>
    <col min="11478" max="11478" width="5.109375" style="1" customWidth="1"/>
    <col min="11479" max="11479" width="15.33203125" style="1" customWidth="1"/>
    <col min="11480" max="11480" width="5" style="1" customWidth="1"/>
    <col min="11481" max="11496" width="4.44140625" style="1" customWidth="1"/>
    <col min="11497" max="11497" width="6.44140625" style="1" customWidth="1"/>
    <col min="11498" max="11503" width="4.44140625" style="1" customWidth="1"/>
    <col min="11504" max="11505" width="9.109375" style="1"/>
    <col min="11506" max="11506" width="6.33203125" style="1" customWidth="1"/>
    <col min="11507" max="11507" width="2" style="1" customWidth="1"/>
    <col min="11508" max="11508" width="6.109375" style="1" customWidth="1"/>
    <col min="11509" max="11733" width="9.109375" style="1"/>
    <col min="11734" max="11734" width="5.109375" style="1" customWidth="1"/>
    <col min="11735" max="11735" width="15.33203125" style="1" customWidth="1"/>
    <col min="11736" max="11736" width="5" style="1" customWidth="1"/>
    <col min="11737" max="11752" width="4.44140625" style="1" customWidth="1"/>
    <col min="11753" max="11753" width="6.44140625" style="1" customWidth="1"/>
    <col min="11754" max="11759" width="4.44140625" style="1" customWidth="1"/>
    <col min="11760" max="11761" width="9.109375" style="1"/>
    <col min="11762" max="11762" width="6.33203125" style="1" customWidth="1"/>
    <col min="11763" max="11763" width="2" style="1" customWidth="1"/>
    <col min="11764" max="11764" width="6.109375" style="1" customWidth="1"/>
    <col min="11765" max="11989" width="9.109375" style="1"/>
    <col min="11990" max="11990" width="5.109375" style="1" customWidth="1"/>
    <col min="11991" max="11991" width="15.33203125" style="1" customWidth="1"/>
    <col min="11992" max="11992" width="5" style="1" customWidth="1"/>
    <col min="11993" max="12008" width="4.44140625" style="1" customWidth="1"/>
    <col min="12009" max="12009" width="6.44140625" style="1" customWidth="1"/>
    <col min="12010" max="12015" width="4.44140625" style="1" customWidth="1"/>
    <col min="12016" max="12017" width="9.109375" style="1"/>
    <col min="12018" max="12018" width="6.33203125" style="1" customWidth="1"/>
    <col min="12019" max="12019" width="2" style="1" customWidth="1"/>
    <col min="12020" max="12020" width="6.109375" style="1" customWidth="1"/>
    <col min="12021" max="12245" width="9.109375" style="1"/>
    <col min="12246" max="12246" width="5.109375" style="1" customWidth="1"/>
    <col min="12247" max="12247" width="15.33203125" style="1" customWidth="1"/>
    <col min="12248" max="12248" width="5" style="1" customWidth="1"/>
    <col min="12249" max="12264" width="4.44140625" style="1" customWidth="1"/>
    <col min="12265" max="12265" width="6.44140625" style="1" customWidth="1"/>
    <col min="12266" max="12271" width="4.44140625" style="1" customWidth="1"/>
    <col min="12272" max="12273" width="9.109375" style="1"/>
    <col min="12274" max="12274" width="6.33203125" style="1" customWidth="1"/>
    <col min="12275" max="12275" width="2" style="1" customWidth="1"/>
    <col min="12276" max="12276" width="6.109375" style="1" customWidth="1"/>
    <col min="12277" max="12501" width="9.109375" style="1"/>
    <col min="12502" max="12502" width="5.109375" style="1" customWidth="1"/>
    <col min="12503" max="12503" width="15.33203125" style="1" customWidth="1"/>
    <col min="12504" max="12504" width="5" style="1" customWidth="1"/>
    <col min="12505" max="12520" width="4.44140625" style="1" customWidth="1"/>
    <col min="12521" max="12521" width="6.44140625" style="1" customWidth="1"/>
    <col min="12522" max="12527" width="4.44140625" style="1" customWidth="1"/>
    <col min="12528" max="12529" width="9.109375" style="1"/>
    <col min="12530" max="12530" width="6.33203125" style="1" customWidth="1"/>
    <col min="12531" max="12531" width="2" style="1" customWidth="1"/>
    <col min="12532" max="12532" width="6.109375" style="1" customWidth="1"/>
    <col min="12533" max="12757" width="9.109375" style="1"/>
    <col min="12758" max="12758" width="5.109375" style="1" customWidth="1"/>
    <col min="12759" max="12759" width="15.33203125" style="1" customWidth="1"/>
    <col min="12760" max="12760" width="5" style="1" customWidth="1"/>
    <col min="12761" max="12776" width="4.44140625" style="1" customWidth="1"/>
    <col min="12777" max="12777" width="6.44140625" style="1" customWidth="1"/>
    <col min="12778" max="12783" width="4.44140625" style="1" customWidth="1"/>
    <col min="12784" max="12785" width="9.109375" style="1"/>
    <col min="12786" max="12786" width="6.33203125" style="1" customWidth="1"/>
    <col min="12787" max="12787" width="2" style="1" customWidth="1"/>
    <col min="12788" max="12788" width="6.109375" style="1" customWidth="1"/>
    <col min="12789" max="13013" width="9.109375" style="1"/>
    <col min="13014" max="13014" width="5.109375" style="1" customWidth="1"/>
    <col min="13015" max="13015" width="15.33203125" style="1" customWidth="1"/>
    <col min="13016" max="13016" width="5" style="1" customWidth="1"/>
    <col min="13017" max="13032" width="4.44140625" style="1" customWidth="1"/>
    <col min="13033" max="13033" width="6.44140625" style="1" customWidth="1"/>
    <col min="13034" max="13039" width="4.44140625" style="1" customWidth="1"/>
    <col min="13040" max="13041" width="9.109375" style="1"/>
    <col min="13042" max="13042" width="6.33203125" style="1" customWidth="1"/>
    <col min="13043" max="13043" width="2" style="1" customWidth="1"/>
    <col min="13044" max="13044" width="6.109375" style="1" customWidth="1"/>
    <col min="13045" max="13269" width="9.109375" style="1"/>
    <col min="13270" max="13270" width="5.109375" style="1" customWidth="1"/>
    <col min="13271" max="13271" width="15.33203125" style="1" customWidth="1"/>
    <col min="13272" max="13272" width="5" style="1" customWidth="1"/>
    <col min="13273" max="13288" width="4.44140625" style="1" customWidth="1"/>
    <col min="13289" max="13289" width="6.44140625" style="1" customWidth="1"/>
    <col min="13290" max="13295" width="4.44140625" style="1" customWidth="1"/>
    <col min="13296" max="13297" width="9.109375" style="1"/>
    <col min="13298" max="13298" width="6.33203125" style="1" customWidth="1"/>
    <col min="13299" max="13299" width="2" style="1" customWidth="1"/>
    <col min="13300" max="13300" width="6.109375" style="1" customWidth="1"/>
    <col min="13301" max="13525" width="9.109375" style="1"/>
    <col min="13526" max="13526" width="5.109375" style="1" customWidth="1"/>
    <col min="13527" max="13527" width="15.33203125" style="1" customWidth="1"/>
    <col min="13528" max="13528" width="5" style="1" customWidth="1"/>
    <col min="13529" max="13544" width="4.44140625" style="1" customWidth="1"/>
    <col min="13545" max="13545" width="6.44140625" style="1" customWidth="1"/>
    <col min="13546" max="13551" width="4.44140625" style="1" customWidth="1"/>
    <col min="13552" max="13553" width="9.109375" style="1"/>
    <col min="13554" max="13554" width="6.33203125" style="1" customWidth="1"/>
    <col min="13555" max="13555" width="2" style="1" customWidth="1"/>
    <col min="13556" max="13556" width="6.109375" style="1" customWidth="1"/>
    <col min="13557" max="13781" width="9.109375" style="1"/>
    <col min="13782" max="13782" width="5.109375" style="1" customWidth="1"/>
    <col min="13783" max="13783" width="15.33203125" style="1" customWidth="1"/>
    <col min="13784" max="13784" width="5" style="1" customWidth="1"/>
    <col min="13785" max="13800" width="4.44140625" style="1" customWidth="1"/>
    <col min="13801" max="13801" width="6.44140625" style="1" customWidth="1"/>
    <col min="13802" max="13807" width="4.44140625" style="1" customWidth="1"/>
    <col min="13808" max="13809" width="9.109375" style="1"/>
    <col min="13810" max="13810" width="6.33203125" style="1" customWidth="1"/>
    <col min="13811" max="13811" width="2" style="1" customWidth="1"/>
    <col min="13812" max="13812" width="6.109375" style="1" customWidth="1"/>
    <col min="13813" max="14037" width="9.109375" style="1"/>
    <col min="14038" max="14038" width="5.109375" style="1" customWidth="1"/>
    <col min="14039" max="14039" width="15.33203125" style="1" customWidth="1"/>
    <col min="14040" max="14040" width="5" style="1" customWidth="1"/>
    <col min="14041" max="14056" width="4.44140625" style="1" customWidth="1"/>
    <col min="14057" max="14057" width="6.44140625" style="1" customWidth="1"/>
    <col min="14058" max="14063" width="4.44140625" style="1" customWidth="1"/>
    <col min="14064" max="14065" width="9.109375" style="1"/>
    <col min="14066" max="14066" width="6.33203125" style="1" customWidth="1"/>
    <col min="14067" max="14067" width="2" style="1" customWidth="1"/>
    <col min="14068" max="14068" width="6.109375" style="1" customWidth="1"/>
    <col min="14069" max="14293" width="9.109375" style="1"/>
    <col min="14294" max="14294" width="5.109375" style="1" customWidth="1"/>
    <col min="14295" max="14295" width="15.33203125" style="1" customWidth="1"/>
    <col min="14296" max="14296" width="5" style="1" customWidth="1"/>
    <col min="14297" max="14312" width="4.44140625" style="1" customWidth="1"/>
    <col min="14313" max="14313" width="6.44140625" style="1" customWidth="1"/>
    <col min="14314" max="14319" width="4.44140625" style="1" customWidth="1"/>
    <col min="14320" max="14321" width="9.109375" style="1"/>
    <col min="14322" max="14322" width="6.33203125" style="1" customWidth="1"/>
    <col min="14323" max="14323" width="2" style="1" customWidth="1"/>
    <col min="14324" max="14324" width="6.109375" style="1" customWidth="1"/>
    <col min="14325" max="14549" width="9.109375" style="1"/>
    <col min="14550" max="14550" width="5.109375" style="1" customWidth="1"/>
    <col min="14551" max="14551" width="15.33203125" style="1" customWidth="1"/>
    <col min="14552" max="14552" width="5" style="1" customWidth="1"/>
    <col min="14553" max="14568" width="4.44140625" style="1" customWidth="1"/>
    <col min="14569" max="14569" width="6.44140625" style="1" customWidth="1"/>
    <col min="14570" max="14575" width="4.44140625" style="1" customWidth="1"/>
    <col min="14576" max="14577" width="9.109375" style="1"/>
    <col min="14578" max="14578" width="6.33203125" style="1" customWidth="1"/>
    <col min="14579" max="14579" width="2" style="1" customWidth="1"/>
    <col min="14580" max="14580" width="6.109375" style="1" customWidth="1"/>
    <col min="14581" max="14805" width="9.109375" style="1"/>
    <col min="14806" max="14806" width="5.109375" style="1" customWidth="1"/>
    <col min="14807" max="14807" width="15.33203125" style="1" customWidth="1"/>
    <col min="14808" max="14808" width="5" style="1" customWidth="1"/>
    <col min="14809" max="14824" width="4.44140625" style="1" customWidth="1"/>
    <col min="14825" max="14825" width="6.44140625" style="1" customWidth="1"/>
    <col min="14826" max="14831" width="4.44140625" style="1" customWidth="1"/>
    <col min="14832" max="14833" width="9.109375" style="1"/>
    <col min="14834" max="14834" width="6.33203125" style="1" customWidth="1"/>
    <col min="14835" max="14835" width="2" style="1" customWidth="1"/>
    <col min="14836" max="14836" width="6.109375" style="1" customWidth="1"/>
    <col min="14837" max="15061" width="9.109375" style="1"/>
    <col min="15062" max="15062" width="5.109375" style="1" customWidth="1"/>
    <col min="15063" max="15063" width="15.33203125" style="1" customWidth="1"/>
    <col min="15064" max="15064" width="5" style="1" customWidth="1"/>
    <col min="15065" max="15080" width="4.44140625" style="1" customWidth="1"/>
    <col min="15081" max="15081" width="6.44140625" style="1" customWidth="1"/>
    <col min="15082" max="15087" width="4.44140625" style="1" customWidth="1"/>
    <col min="15088" max="15089" width="9.109375" style="1"/>
    <col min="15090" max="15090" width="6.33203125" style="1" customWidth="1"/>
    <col min="15091" max="15091" width="2" style="1" customWidth="1"/>
    <col min="15092" max="15092" width="6.109375" style="1" customWidth="1"/>
    <col min="15093" max="15317" width="9.109375" style="1"/>
    <col min="15318" max="15318" width="5.109375" style="1" customWidth="1"/>
    <col min="15319" max="15319" width="15.33203125" style="1" customWidth="1"/>
    <col min="15320" max="15320" width="5" style="1" customWidth="1"/>
    <col min="15321" max="15336" width="4.44140625" style="1" customWidth="1"/>
    <col min="15337" max="15337" width="6.44140625" style="1" customWidth="1"/>
    <col min="15338" max="15343" width="4.44140625" style="1" customWidth="1"/>
    <col min="15344" max="15345" width="9.109375" style="1"/>
    <col min="15346" max="15346" width="6.33203125" style="1" customWidth="1"/>
    <col min="15347" max="15347" width="2" style="1" customWidth="1"/>
    <col min="15348" max="15348" width="6.109375" style="1" customWidth="1"/>
    <col min="15349" max="15573" width="9.109375" style="1"/>
    <col min="15574" max="15574" width="5.109375" style="1" customWidth="1"/>
    <col min="15575" max="15575" width="15.33203125" style="1" customWidth="1"/>
    <col min="15576" max="15576" width="5" style="1" customWidth="1"/>
    <col min="15577" max="15592" width="4.44140625" style="1" customWidth="1"/>
    <col min="15593" max="15593" width="6.44140625" style="1" customWidth="1"/>
    <col min="15594" max="15599" width="4.44140625" style="1" customWidth="1"/>
    <col min="15600" max="15601" width="9.109375" style="1"/>
    <col min="15602" max="15602" width="6.33203125" style="1" customWidth="1"/>
    <col min="15603" max="15603" width="2" style="1" customWidth="1"/>
    <col min="15604" max="15604" width="6.109375" style="1" customWidth="1"/>
    <col min="15605" max="15829" width="9.109375" style="1"/>
    <col min="15830" max="15830" width="5.109375" style="1" customWidth="1"/>
    <col min="15831" max="15831" width="15.33203125" style="1" customWidth="1"/>
    <col min="15832" max="15832" width="5" style="1" customWidth="1"/>
    <col min="15833" max="15848" width="4.44140625" style="1" customWidth="1"/>
    <col min="15849" max="15849" width="6.44140625" style="1" customWidth="1"/>
    <col min="15850" max="15855" width="4.44140625" style="1" customWidth="1"/>
    <col min="15856" max="15857" width="9.109375" style="1"/>
    <col min="15858" max="15858" width="6.33203125" style="1" customWidth="1"/>
    <col min="15859" max="15859" width="2" style="1" customWidth="1"/>
    <col min="15860" max="15860" width="6.109375" style="1" customWidth="1"/>
    <col min="15861" max="16085" width="9.109375" style="1"/>
    <col min="16086" max="16086" width="5.109375" style="1" customWidth="1"/>
    <col min="16087" max="16087" width="15.33203125" style="1" customWidth="1"/>
    <col min="16088" max="16088" width="5" style="1" customWidth="1"/>
    <col min="16089" max="16104" width="4.44140625" style="1" customWidth="1"/>
    <col min="16105" max="16105" width="6.44140625" style="1" customWidth="1"/>
    <col min="16106" max="16111" width="4.44140625" style="1" customWidth="1"/>
    <col min="16112" max="16113" width="9.109375" style="1"/>
    <col min="16114" max="16114" width="6.33203125" style="1" customWidth="1"/>
    <col min="16115" max="16115" width="2" style="1" customWidth="1"/>
    <col min="16116" max="16116" width="6.109375" style="1" customWidth="1"/>
    <col min="16117" max="16350" width="9.109375" style="1"/>
    <col min="16351" max="16384" width="9.109375" style="1" customWidth="1"/>
  </cols>
  <sheetData>
    <row r="1" spans="1:27" ht="29.25" customHeight="1" thickBot="1" x14ac:dyDescent="0.35">
      <c r="A1" s="265" t="s">
        <v>96</v>
      </c>
      <c r="B1" s="192" t="str">
        <f>A2</f>
        <v>Raškovice A</v>
      </c>
      <c r="C1" s="193"/>
      <c r="D1" s="193"/>
      <c r="E1" s="194" t="str">
        <f>A6</f>
        <v>Raškovice B</v>
      </c>
      <c r="F1" s="195"/>
      <c r="G1" s="196"/>
      <c r="H1" s="192" t="str">
        <f>A10</f>
        <v>Raškovice C</v>
      </c>
      <c r="I1" s="193"/>
      <c r="J1" s="193"/>
      <c r="K1" s="197" t="str">
        <f>A14</f>
        <v>Raškovice D</v>
      </c>
      <c r="L1" s="198"/>
      <c r="M1" s="199"/>
      <c r="N1" s="193" t="str">
        <f>A18</f>
        <v>Green 5.ZŠ</v>
      </c>
      <c r="O1" s="193"/>
      <c r="P1" s="200"/>
      <c r="Q1" s="197" t="s">
        <v>42</v>
      </c>
      <c r="R1" s="198"/>
      <c r="S1" s="199"/>
      <c r="T1" s="35" t="s">
        <v>43</v>
      </c>
      <c r="U1" s="192" t="s">
        <v>44</v>
      </c>
      <c r="V1" s="193"/>
      <c r="W1" s="200"/>
      <c r="X1" s="38" t="s">
        <v>45</v>
      </c>
      <c r="Y1" s="35" t="s">
        <v>46</v>
      </c>
      <c r="Z1" s="46"/>
      <c r="AA1" s="46"/>
    </row>
    <row r="2" spans="1:27" ht="19.95" customHeight="1" thickBot="1" x14ac:dyDescent="0.3">
      <c r="A2" s="207" t="s">
        <v>11</v>
      </c>
      <c r="B2" s="210"/>
      <c r="C2" s="211"/>
      <c r="D2" s="211"/>
      <c r="E2" s="48">
        <v>2</v>
      </c>
      <c r="F2" s="49" t="s">
        <v>0</v>
      </c>
      <c r="G2" s="50">
        <v>0</v>
      </c>
      <c r="H2" s="48">
        <v>2</v>
      </c>
      <c r="I2" s="49" t="s">
        <v>0</v>
      </c>
      <c r="J2" s="50">
        <v>0</v>
      </c>
      <c r="K2" s="48">
        <v>2</v>
      </c>
      <c r="L2" s="49" t="s">
        <v>0</v>
      </c>
      <c r="M2" s="50">
        <v>0</v>
      </c>
      <c r="N2" s="48">
        <v>0</v>
      </c>
      <c r="O2" s="49" t="s">
        <v>0</v>
      </c>
      <c r="P2" s="50">
        <v>2</v>
      </c>
      <c r="Q2" s="214">
        <f>E2+H2+K2+N2</f>
        <v>6</v>
      </c>
      <c r="R2" s="201" t="s">
        <v>0</v>
      </c>
      <c r="S2" s="204">
        <f>G2+J2+M2+P2</f>
        <v>2</v>
      </c>
      <c r="T2" s="214">
        <f>Q2</f>
        <v>6</v>
      </c>
      <c r="U2" s="183">
        <f>E5+H5+K5+N5</f>
        <v>146</v>
      </c>
      <c r="V2" s="186" t="s">
        <v>0</v>
      </c>
      <c r="W2" s="189">
        <f>G5+J5+M5+P5</f>
        <v>147</v>
      </c>
      <c r="X2" s="217">
        <f>U2/W2</f>
        <v>0.99319727891156462</v>
      </c>
      <c r="Y2" s="267">
        <v>2</v>
      </c>
      <c r="Z2" s="47"/>
      <c r="AA2" s="47"/>
    </row>
    <row r="3" spans="1:27" ht="19.95" customHeight="1" x14ac:dyDescent="0.25">
      <c r="A3" s="208"/>
      <c r="B3" s="212"/>
      <c r="C3" s="213"/>
      <c r="D3" s="213"/>
      <c r="E3" s="51">
        <v>27</v>
      </c>
      <c r="F3" s="52" t="s">
        <v>0</v>
      </c>
      <c r="G3" s="53">
        <v>15</v>
      </c>
      <c r="H3" s="54">
        <v>14</v>
      </c>
      <c r="I3" s="55" t="s">
        <v>0</v>
      </c>
      <c r="J3" s="56">
        <v>13</v>
      </c>
      <c r="K3" s="57">
        <v>26</v>
      </c>
      <c r="L3" s="55" t="s">
        <v>0</v>
      </c>
      <c r="M3" s="56">
        <v>18</v>
      </c>
      <c r="N3" s="57">
        <v>10</v>
      </c>
      <c r="O3" s="55" t="s">
        <v>0</v>
      </c>
      <c r="P3" s="56">
        <v>19</v>
      </c>
      <c r="Q3" s="215"/>
      <c r="R3" s="202"/>
      <c r="S3" s="205"/>
      <c r="T3" s="215"/>
      <c r="U3" s="184"/>
      <c r="V3" s="187"/>
      <c r="W3" s="190"/>
      <c r="X3" s="218"/>
      <c r="Y3" s="268"/>
      <c r="Z3" s="47"/>
      <c r="AA3" s="47"/>
    </row>
    <row r="4" spans="1:27" ht="19.95" customHeight="1" thickBot="1" x14ac:dyDescent="0.3">
      <c r="A4" s="208"/>
      <c r="B4" s="212"/>
      <c r="C4" s="213"/>
      <c r="D4" s="213"/>
      <c r="E4" s="58">
        <v>23</v>
      </c>
      <c r="F4" s="59" t="s">
        <v>0</v>
      </c>
      <c r="G4" s="60">
        <v>18</v>
      </c>
      <c r="H4" s="54">
        <v>17</v>
      </c>
      <c r="I4" s="61" t="s">
        <v>0</v>
      </c>
      <c r="J4" s="56">
        <v>13</v>
      </c>
      <c r="K4" s="263">
        <v>23</v>
      </c>
      <c r="L4" s="59" t="s">
        <v>0</v>
      </c>
      <c r="M4" s="264">
        <v>22</v>
      </c>
      <c r="N4" s="57">
        <v>6</v>
      </c>
      <c r="O4" s="61" t="s">
        <v>0</v>
      </c>
      <c r="P4" s="56">
        <v>29</v>
      </c>
      <c r="Q4" s="215"/>
      <c r="R4" s="202"/>
      <c r="S4" s="205"/>
      <c r="T4" s="215"/>
      <c r="U4" s="184"/>
      <c r="V4" s="187"/>
      <c r="W4" s="190"/>
      <c r="X4" s="218"/>
      <c r="Y4" s="268"/>
      <c r="Z4" s="47"/>
      <c r="AA4" s="47"/>
    </row>
    <row r="5" spans="1:27" ht="19.95" customHeight="1" thickBot="1" x14ac:dyDescent="0.35">
      <c r="A5" s="209"/>
      <c r="B5" s="212"/>
      <c r="C5" s="213"/>
      <c r="D5" s="213"/>
      <c r="E5" s="62">
        <f>SUM(E3:E4)</f>
        <v>50</v>
      </c>
      <c r="F5" s="63" t="s">
        <v>0</v>
      </c>
      <c r="G5" s="64">
        <f>SUM(G3:G4)</f>
        <v>33</v>
      </c>
      <c r="H5" s="64">
        <f>H3+H4</f>
        <v>31</v>
      </c>
      <c r="I5" s="63" t="s">
        <v>0</v>
      </c>
      <c r="J5" s="65">
        <f>J3+J4</f>
        <v>26</v>
      </c>
      <c r="K5" s="66">
        <f>K3+K4</f>
        <v>49</v>
      </c>
      <c r="L5" s="63" t="s">
        <v>0</v>
      </c>
      <c r="M5" s="65">
        <f>SUM(M3:M4)</f>
        <v>40</v>
      </c>
      <c r="N5" s="66">
        <f>N3+N4</f>
        <v>16</v>
      </c>
      <c r="O5" s="63" t="s">
        <v>0</v>
      </c>
      <c r="P5" s="65">
        <f>SUM(P3:P4)</f>
        <v>48</v>
      </c>
      <c r="Q5" s="216"/>
      <c r="R5" s="203"/>
      <c r="S5" s="206"/>
      <c r="T5" s="216"/>
      <c r="U5" s="185"/>
      <c r="V5" s="188"/>
      <c r="W5" s="191"/>
      <c r="X5" s="219"/>
      <c r="Y5" s="269"/>
      <c r="Z5" s="47"/>
      <c r="AA5" s="47"/>
    </row>
    <row r="6" spans="1:27" ht="19.95" customHeight="1" thickBot="1" x14ac:dyDescent="0.35">
      <c r="A6" s="207" t="s">
        <v>12</v>
      </c>
      <c r="B6" s="67">
        <f>G2</f>
        <v>0</v>
      </c>
      <c r="C6" s="68" t="s">
        <v>0</v>
      </c>
      <c r="D6" s="69">
        <f>E2</f>
        <v>2</v>
      </c>
      <c r="E6" s="224"/>
      <c r="F6" s="225"/>
      <c r="G6" s="226"/>
      <c r="H6" s="67">
        <v>0</v>
      </c>
      <c r="I6" s="68" t="s">
        <v>0</v>
      </c>
      <c r="J6" s="69">
        <v>2</v>
      </c>
      <c r="K6" s="67">
        <v>1</v>
      </c>
      <c r="L6" s="68" t="s">
        <v>0</v>
      </c>
      <c r="M6" s="70">
        <v>1</v>
      </c>
      <c r="N6" s="67">
        <v>0</v>
      </c>
      <c r="O6" s="68" t="s">
        <v>0</v>
      </c>
      <c r="P6" s="70">
        <v>2</v>
      </c>
      <c r="Q6" s="180">
        <f>B6+H6+K6+N6</f>
        <v>1</v>
      </c>
      <c r="R6" s="201" t="s">
        <v>0</v>
      </c>
      <c r="S6" s="204">
        <f>D6+J6+M6+P6</f>
        <v>7</v>
      </c>
      <c r="T6" s="180">
        <f>Q6</f>
        <v>1</v>
      </c>
      <c r="U6" s="183">
        <f>B9+H9+K9+N9</f>
        <v>130</v>
      </c>
      <c r="V6" s="186" t="s">
        <v>0</v>
      </c>
      <c r="W6" s="189">
        <f>D9+J9+M9+P9</f>
        <v>214</v>
      </c>
      <c r="X6" s="217">
        <f>U6/W6</f>
        <v>0.60747663551401865</v>
      </c>
      <c r="Y6" s="267">
        <v>4</v>
      </c>
      <c r="Z6" s="47"/>
      <c r="AA6" s="47"/>
    </row>
    <row r="7" spans="1:27" ht="19.95" customHeight="1" x14ac:dyDescent="0.3">
      <c r="A7" s="208"/>
      <c r="B7" s="71">
        <f>G3</f>
        <v>15</v>
      </c>
      <c r="C7" s="72" t="s">
        <v>0</v>
      </c>
      <c r="D7" s="73">
        <f>E3</f>
        <v>27</v>
      </c>
      <c r="E7" s="227"/>
      <c r="F7" s="220"/>
      <c r="G7" s="228"/>
      <c r="H7" s="74">
        <v>10</v>
      </c>
      <c r="I7" s="72" t="s">
        <v>0</v>
      </c>
      <c r="J7" s="75">
        <v>32</v>
      </c>
      <c r="K7" s="71">
        <v>26</v>
      </c>
      <c r="L7" s="72" t="s">
        <v>0</v>
      </c>
      <c r="M7" s="75">
        <v>21</v>
      </c>
      <c r="N7" s="71">
        <v>8</v>
      </c>
      <c r="O7" s="72" t="s">
        <v>0</v>
      </c>
      <c r="P7" s="75">
        <v>33</v>
      </c>
      <c r="Q7" s="181"/>
      <c r="R7" s="202"/>
      <c r="S7" s="205"/>
      <c r="T7" s="181"/>
      <c r="U7" s="184"/>
      <c r="V7" s="187"/>
      <c r="W7" s="190"/>
      <c r="X7" s="218"/>
      <c r="Y7" s="268"/>
      <c r="Z7" s="47"/>
      <c r="AA7" s="47"/>
    </row>
    <row r="8" spans="1:27" ht="19.95" customHeight="1" thickBot="1" x14ac:dyDescent="0.35">
      <c r="A8" s="208"/>
      <c r="B8" s="71">
        <f>G4</f>
        <v>18</v>
      </c>
      <c r="C8" s="76" t="s">
        <v>0</v>
      </c>
      <c r="D8" s="73">
        <f>E4</f>
        <v>23</v>
      </c>
      <c r="E8" s="227"/>
      <c r="F8" s="220"/>
      <c r="G8" s="228"/>
      <c r="H8" s="74">
        <v>19</v>
      </c>
      <c r="I8" s="76" t="s">
        <v>0</v>
      </c>
      <c r="J8" s="75">
        <v>15</v>
      </c>
      <c r="K8" s="71">
        <v>23</v>
      </c>
      <c r="L8" s="76" t="s">
        <v>0</v>
      </c>
      <c r="M8" s="75">
        <v>27</v>
      </c>
      <c r="N8" s="71">
        <v>11</v>
      </c>
      <c r="O8" s="76" t="s">
        <v>0</v>
      </c>
      <c r="P8" s="75">
        <v>36</v>
      </c>
      <c r="Q8" s="181"/>
      <c r="R8" s="202"/>
      <c r="S8" s="205"/>
      <c r="T8" s="181"/>
      <c r="U8" s="184"/>
      <c r="V8" s="187"/>
      <c r="W8" s="190"/>
      <c r="X8" s="218"/>
      <c r="Y8" s="268"/>
      <c r="Z8" s="47"/>
      <c r="AA8" s="47"/>
    </row>
    <row r="9" spans="1:27" ht="19.95" customHeight="1" thickBot="1" x14ac:dyDescent="0.35">
      <c r="A9" s="209"/>
      <c r="B9" s="62">
        <f>SUM(B7:B8)</f>
        <v>33</v>
      </c>
      <c r="C9" s="77" t="s">
        <v>0</v>
      </c>
      <c r="D9" s="78">
        <f>SUM(D7:D8)</f>
        <v>50</v>
      </c>
      <c r="E9" s="229"/>
      <c r="F9" s="230"/>
      <c r="G9" s="231"/>
      <c r="H9" s="62">
        <f>H7+H8</f>
        <v>29</v>
      </c>
      <c r="I9" s="77" t="s">
        <v>0</v>
      </c>
      <c r="J9" s="78">
        <f>J7+J8</f>
        <v>47</v>
      </c>
      <c r="K9" s="62">
        <f>K7+K8</f>
        <v>49</v>
      </c>
      <c r="L9" s="77" t="s">
        <v>0</v>
      </c>
      <c r="M9" s="79">
        <f>SUM(M7:M8)</f>
        <v>48</v>
      </c>
      <c r="N9" s="62">
        <f>N7+N8</f>
        <v>19</v>
      </c>
      <c r="O9" s="77" t="s">
        <v>0</v>
      </c>
      <c r="P9" s="79">
        <f>SUM(P7:P8)</f>
        <v>69</v>
      </c>
      <c r="Q9" s="182"/>
      <c r="R9" s="203"/>
      <c r="S9" s="206"/>
      <c r="T9" s="182"/>
      <c r="U9" s="185"/>
      <c r="V9" s="188"/>
      <c r="W9" s="191"/>
      <c r="X9" s="219"/>
      <c r="Y9" s="269"/>
      <c r="Z9" s="47"/>
      <c r="AA9" s="47"/>
    </row>
    <row r="10" spans="1:27" ht="19.95" customHeight="1" thickBot="1" x14ac:dyDescent="0.35">
      <c r="A10" s="207" t="s">
        <v>13</v>
      </c>
      <c r="B10" s="67">
        <f>J2</f>
        <v>0</v>
      </c>
      <c r="C10" s="68" t="s">
        <v>0</v>
      </c>
      <c r="D10" s="70">
        <f>H2</f>
        <v>2</v>
      </c>
      <c r="E10" s="67">
        <f>J6</f>
        <v>2</v>
      </c>
      <c r="F10" s="68" t="s">
        <v>0</v>
      </c>
      <c r="G10" s="69">
        <f>H6</f>
        <v>0</v>
      </c>
      <c r="H10" s="220"/>
      <c r="I10" s="220"/>
      <c r="J10" s="220"/>
      <c r="K10" s="67">
        <v>2</v>
      </c>
      <c r="L10" s="68" t="s">
        <v>0</v>
      </c>
      <c r="M10" s="70">
        <v>0</v>
      </c>
      <c r="N10" s="67">
        <v>0</v>
      </c>
      <c r="O10" s="68" t="s">
        <v>0</v>
      </c>
      <c r="P10" s="70">
        <v>2</v>
      </c>
      <c r="Q10" s="221">
        <f>B10+E10+K10+N10</f>
        <v>4</v>
      </c>
      <c r="R10" s="201" t="s">
        <v>0</v>
      </c>
      <c r="S10" s="204">
        <f>D10+G10+M10+P10</f>
        <v>4</v>
      </c>
      <c r="T10" s="221">
        <f>Q10</f>
        <v>4</v>
      </c>
      <c r="U10" s="183">
        <f>B13+E13+K13+N13</f>
        <v>158</v>
      </c>
      <c r="V10" s="186" t="s">
        <v>0</v>
      </c>
      <c r="W10" s="189">
        <f>D13+G13+M13+P13</f>
        <v>125</v>
      </c>
      <c r="X10" s="217">
        <f>U10/W10</f>
        <v>1.264</v>
      </c>
      <c r="Y10" s="267">
        <v>3</v>
      </c>
      <c r="Z10" s="47"/>
      <c r="AA10" s="47"/>
    </row>
    <row r="11" spans="1:27" ht="19.95" customHeight="1" x14ac:dyDescent="0.3">
      <c r="A11" s="208"/>
      <c r="B11" s="71">
        <f>J3</f>
        <v>13</v>
      </c>
      <c r="C11" s="72" t="s">
        <v>0</v>
      </c>
      <c r="D11" s="75">
        <f>H3</f>
        <v>14</v>
      </c>
      <c r="E11" s="71">
        <f>J7</f>
        <v>32</v>
      </c>
      <c r="F11" s="72" t="s">
        <v>0</v>
      </c>
      <c r="G11" s="73">
        <f>H7</f>
        <v>10</v>
      </c>
      <c r="H11" s="220"/>
      <c r="I11" s="220"/>
      <c r="J11" s="220"/>
      <c r="K11" s="74">
        <v>34</v>
      </c>
      <c r="L11" s="72" t="s">
        <v>0</v>
      </c>
      <c r="M11" s="80">
        <v>7</v>
      </c>
      <c r="N11" s="74">
        <v>8</v>
      </c>
      <c r="O11" s="72" t="s">
        <v>0</v>
      </c>
      <c r="P11" s="80">
        <v>24</v>
      </c>
      <c r="Q11" s="222"/>
      <c r="R11" s="202"/>
      <c r="S11" s="205"/>
      <c r="T11" s="222"/>
      <c r="U11" s="184"/>
      <c r="V11" s="187"/>
      <c r="W11" s="190"/>
      <c r="X11" s="218"/>
      <c r="Y11" s="268"/>
      <c r="Z11" s="47"/>
      <c r="AA11" s="47"/>
    </row>
    <row r="12" spans="1:27" ht="19.95" customHeight="1" thickBot="1" x14ac:dyDescent="0.35">
      <c r="A12" s="208"/>
      <c r="B12" s="71">
        <f>J4</f>
        <v>13</v>
      </c>
      <c r="C12" s="76" t="s">
        <v>0</v>
      </c>
      <c r="D12" s="75">
        <f>H4</f>
        <v>17</v>
      </c>
      <c r="E12" s="71">
        <f>J8</f>
        <v>15</v>
      </c>
      <c r="F12" s="76" t="s">
        <v>0</v>
      </c>
      <c r="G12" s="73">
        <f>H8</f>
        <v>19</v>
      </c>
      <c r="H12" s="220"/>
      <c r="I12" s="220"/>
      <c r="J12" s="220"/>
      <c r="K12" s="74">
        <v>35</v>
      </c>
      <c r="L12" s="76" t="s">
        <v>0</v>
      </c>
      <c r="M12" s="80">
        <v>7</v>
      </c>
      <c r="N12" s="74">
        <v>8</v>
      </c>
      <c r="O12" s="76" t="s">
        <v>0</v>
      </c>
      <c r="P12" s="80">
        <v>27</v>
      </c>
      <c r="Q12" s="222"/>
      <c r="R12" s="202"/>
      <c r="S12" s="205"/>
      <c r="T12" s="222"/>
      <c r="U12" s="184"/>
      <c r="V12" s="187"/>
      <c r="W12" s="190"/>
      <c r="X12" s="218"/>
      <c r="Y12" s="268"/>
      <c r="Z12" s="47"/>
      <c r="AA12" s="47"/>
    </row>
    <row r="13" spans="1:27" ht="19.95" customHeight="1" thickBot="1" x14ac:dyDescent="0.35">
      <c r="A13" s="209"/>
      <c r="B13" s="62">
        <f>SUM(B11:B12)</f>
        <v>26</v>
      </c>
      <c r="C13" s="77" t="s">
        <v>0</v>
      </c>
      <c r="D13" s="79">
        <f>SUM(D11:D12)</f>
        <v>31</v>
      </c>
      <c r="E13" s="62">
        <f>SUM(E11:E12)</f>
        <v>47</v>
      </c>
      <c r="F13" s="77" t="s">
        <v>0</v>
      </c>
      <c r="G13" s="78">
        <f>SUM(G11:G12)</f>
        <v>29</v>
      </c>
      <c r="H13" s="220"/>
      <c r="I13" s="220"/>
      <c r="J13" s="220"/>
      <c r="K13" s="62">
        <f>SUM(K11:K12)</f>
        <v>69</v>
      </c>
      <c r="L13" s="77" t="s">
        <v>0</v>
      </c>
      <c r="M13" s="79">
        <f>SUM(M11:M12)</f>
        <v>14</v>
      </c>
      <c r="N13" s="62">
        <f>SUM(N11:N12)</f>
        <v>16</v>
      </c>
      <c r="O13" s="77" t="s">
        <v>0</v>
      </c>
      <c r="P13" s="79">
        <f>SUM(P11:P12)</f>
        <v>51</v>
      </c>
      <c r="Q13" s="223"/>
      <c r="R13" s="203"/>
      <c r="S13" s="206"/>
      <c r="T13" s="223"/>
      <c r="U13" s="185"/>
      <c r="V13" s="188"/>
      <c r="W13" s="191"/>
      <c r="X13" s="219"/>
      <c r="Y13" s="269"/>
      <c r="Z13" s="47"/>
      <c r="AA13" s="47"/>
    </row>
    <row r="14" spans="1:27" ht="19.95" customHeight="1" thickBot="1" x14ac:dyDescent="0.35">
      <c r="A14" s="207" t="s">
        <v>14</v>
      </c>
      <c r="B14" s="67">
        <f>M2</f>
        <v>0</v>
      </c>
      <c r="C14" s="68" t="s">
        <v>0</v>
      </c>
      <c r="D14" s="70">
        <f>K2</f>
        <v>2</v>
      </c>
      <c r="E14" s="67">
        <f>M6</f>
        <v>1</v>
      </c>
      <c r="F14" s="68" t="s">
        <v>0</v>
      </c>
      <c r="G14" s="70">
        <f>K6</f>
        <v>1</v>
      </c>
      <c r="H14" s="67">
        <f>M10</f>
        <v>0</v>
      </c>
      <c r="I14" s="68" t="s">
        <v>0</v>
      </c>
      <c r="J14" s="69">
        <f>K10</f>
        <v>2</v>
      </c>
      <c r="K14" s="220"/>
      <c r="L14" s="220"/>
      <c r="M14" s="220"/>
      <c r="N14" s="67">
        <v>0</v>
      </c>
      <c r="O14" s="68" t="s">
        <v>0</v>
      </c>
      <c r="P14" s="70">
        <v>2</v>
      </c>
      <c r="Q14" s="232">
        <f>B14+E14+H14+N14</f>
        <v>1</v>
      </c>
      <c r="R14" s="201" t="s">
        <v>0</v>
      </c>
      <c r="S14" s="235">
        <f>D14+G14+J14+P14</f>
        <v>7</v>
      </c>
      <c r="T14" s="232">
        <f>Q14</f>
        <v>1</v>
      </c>
      <c r="U14" s="238">
        <f>B17+E17+H17+N17</f>
        <v>115</v>
      </c>
      <c r="V14" s="186" t="s">
        <v>0</v>
      </c>
      <c r="W14" s="189">
        <f>D17+G17+J17+P17</f>
        <v>255</v>
      </c>
      <c r="X14" s="217">
        <f>U14/W14</f>
        <v>0.45098039215686275</v>
      </c>
      <c r="Y14" s="267">
        <v>5</v>
      </c>
      <c r="Z14" s="47"/>
      <c r="AA14" s="47"/>
    </row>
    <row r="15" spans="1:27" ht="19.95" customHeight="1" x14ac:dyDescent="0.3">
      <c r="A15" s="208"/>
      <c r="B15" s="71">
        <f>M3</f>
        <v>18</v>
      </c>
      <c r="C15" s="72" t="s">
        <v>0</v>
      </c>
      <c r="D15" s="75">
        <f>K3</f>
        <v>26</v>
      </c>
      <c r="E15" s="71">
        <f>M7</f>
        <v>21</v>
      </c>
      <c r="F15" s="72" t="s">
        <v>0</v>
      </c>
      <c r="G15" s="75">
        <f>K7</f>
        <v>26</v>
      </c>
      <c r="H15" s="71">
        <f>M11</f>
        <v>7</v>
      </c>
      <c r="I15" s="72" t="s">
        <v>0</v>
      </c>
      <c r="J15" s="73">
        <f>K11</f>
        <v>34</v>
      </c>
      <c r="K15" s="220"/>
      <c r="L15" s="220"/>
      <c r="M15" s="220"/>
      <c r="N15" s="74">
        <v>6</v>
      </c>
      <c r="O15" s="72" t="s">
        <v>0</v>
      </c>
      <c r="P15" s="80">
        <v>42</v>
      </c>
      <c r="Q15" s="233"/>
      <c r="R15" s="202"/>
      <c r="S15" s="236"/>
      <c r="T15" s="233"/>
      <c r="U15" s="239"/>
      <c r="V15" s="187"/>
      <c r="W15" s="190"/>
      <c r="X15" s="218"/>
      <c r="Y15" s="268"/>
      <c r="Z15" s="47"/>
      <c r="AA15" s="47"/>
    </row>
    <row r="16" spans="1:27" ht="19.95" customHeight="1" thickBot="1" x14ac:dyDescent="0.35">
      <c r="A16" s="208"/>
      <c r="B16" s="71">
        <f>M4</f>
        <v>22</v>
      </c>
      <c r="C16" s="76" t="s">
        <v>0</v>
      </c>
      <c r="D16" s="75">
        <f>K4</f>
        <v>23</v>
      </c>
      <c r="E16" s="71">
        <f>M8</f>
        <v>27</v>
      </c>
      <c r="F16" s="76" t="s">
        <v>0</v>
      </c>
      <c r="G16" s="75">
        <f>K8</f>
        <v>23</v>
      </c>
      <c r="H16" s="71">
        <f>M12</f>
        <v>7</v>
      </c>
      <c r="I16" s="76" t="s">
        <v>0</v>
      </c>
      <c r="J16" s="73">
        <f>K12</f>
        <v>35</v>
      </c>
      <c r="K16" s="220"/>
      <c r="L16" s="220"/>
      <c r="M16" s="220"/>
      <c r="N16" s="74">
        <v>7</v>
      </c>
      <c r="O16" s="76" t="s">
        <v>0</v>
      </c>
      <c r="P16" s="80">
        <v>46</v>
      </c>
      <c r="Q16" s="233"/>
      <c r="R16" s="202"/>
      <c r="S16" s="236"/>
      <c r="T16" s="233"/>
      <c r="U16" s="239"/>
      <c r="V16" s="187"/>
      <c r="W16" s="190"/>
      <c r="X16" s="218"/>
      <c r="Y16" s="268"/>
      <c r="Z16" s="47"/>
      <c r="AA16" s="47"/>
    </row>
    <row r="17" spans="1:27" ht="19.95" customHeight="1" thickBot="1" x14ac:dyDescent="0.35">
      <c r="A17" s="209"/>
      <c r="B17" s="62">
        <f>SUM(B15:B16)</f>
        <v>40</v>
      </c>
      <c r="C17" s="77" t="s">
        <v>0</v>
      </c>
      <c r="D17" s="79">
        <f>SUM(D15:D16)</f>
        <v>49</v>
      </c>
      <c r="E17" s="62">
        <f>SUM(E15:E16)</f>
        <v>48</v>
      </c>
      <c r="F17" s="77" t="s">
        <v>0</v>
      </c>
      <c r="G17" s="79">
        <f>SUM(G15:G16)</f>
        <v>49</v>
      </c>
      <c r="H17" s="62">
        <f>SUM(H15:H16)</f>
        <v>14</v>
      </c>
      <c r="I17" s="77" t="s">
        <v>0</v>
      </c>
      <c r="J17" s="78">
        <f>SUM(J15:J16)</f>
        <v>69</v>
      </c>
      <c r="K17" s="230"/>
      <c r="L17" s="230"/>
      <c r="M17" s="230"/>
      <c r="N17" s="62">
        <f>N15+N16</f>
        <v>13</v>
      </c>
      <c r="O17" s="77" t="s">
        <v>0</v>
      </c>
      <c r="P17" s="79">
        <f>SUM(P15:P16)</f>
        <v>88</v>
      </c>
      <c r="Q17" s="234"/>
      <c r="R17" s="203"/>
      <c r="S17" s="237"/>
      <c r="T17" s="234"/>
      <c r="U17" s="240"/>
      <c r="V17" s="241"/>
      <c r="W17" s="242"/>
      <c r="X17" s="219"/>
      <c r="Y17" s="269"/>
      <c r="Z17" s="47"/>
      <c r="AA17" s="47"/>
    </row>
    <row r="18" spans="1:27" ht="19.95" customHeight="1" thickBot="1" x14ac:dyDescent="0.3">
      <c r="A18" s="207" t="s">
        <v>72</v>
      </c>
      <c r="B18" s="67">
        <f>P2</f>
        <v>2</v>
      </c>
      <c r="C18" s="68" t="s">
        <v>0</v>
      </c>
      <c r="D18" s="70">
        <f>N2</f>
        <v>0</v>
      </c>
      <c r="E18" s="67">
        <f>P6</f>
        <v>2</v>
      </c>
      <c r="F18" s="68" t="s">
        <v>0</v>
      </c>
      <c r="G18" s="70">
        <f>N6</f>
        <v>0</v>
      </c>
      <c r="H18" s="67">
        <f>P10</f>
        <v>2</v>
      </c>
      <c r="I18" s="68" t="s">
        <v>0</v>
      </c>
      <c r="J18" s="69">
        <f>N10</f>
        <v>0</v>
      </c>
      <c r="K18" s="50">
        <f>P14</f>
        <v>2</v>
      </c>
      <c r="L18" s="68" t="s">
        <v>0</v>
      </c>
      <c r="M18" s="48">
        <f>N14</f>
        <v>0</v>
      </c>
      <c r="N18" s="224"/>
      <c r="O18" s="225"/>
      <c r="P18" s="226"/>
      <c r="Q18" s="232">
        <f>B18+E18+H18+K18</f>
        <v>8</v>
      </c>
      <c r="R18" s="201" t="s">
        <v>0</v>
      </c>
      <c r="S18" s="235">
        <f>D18+G18+J18+M18</f>
        <v>0</v>
      </c>
      <c r="T18" s="232">
        <f>Q18</f>
        <v>8</v>
      </c>
      <c r="U18" s="238">
        <f>B21+E21+H21+K21</f>
        <v>256</v>
      </c>
      <c r="V18" s="186" t="s">
        <v>0</v>
      </c>
      <c r="W18" s="189">
        <f>D21+G21+J21+M21</f>
        <v>64</v>
      </c>
      <c r="X18" s="217">
        <f>U18/W18</f>
        <v>4</v>
      </c>
      <c r="Y18" s="267">
        <v>1</v>
      </c>
      <c r="Z18" s="47"/>
      <c r="AA18" s="47"/>
    </row>
    <row r="19" spans="1:27" ht="19.95" customHeight="1" x14ac:dyDescent="0.3">
      <c r="A19" s="208"/>
      <c r="B19" s="71">
        <f>P3</f>
        <v>19</v>
      </c>
      <c r="C19" s="72" t="s">
        <v>0</v>
      </c>
      <c r="D19" s="75">
        <f>N3</f>
        <v>10</v>
      </c>
      <c r="E19" s="71">
        <f>P7</f>
        <v>33</v>
      </c>
      <c r="F19" s="72" t="s">
        <v>0</v>
      </c>
      <c r="G19" s="75">
        <f>N7</f>
        <v>8</v>
      </c>
      <c r="H19" s="71">
        <f>P11</f>
        <v>24</v>
      </c>
      <c r="I19" s="72" t="s">
        <v>0</v>
      </c>
      <c r="J19" s="73">
        <f>N11</f>
        <v>8</v>
      </c>
      <c r="K19" s="74">
        <f>P15</f>
        <v>42</v>
      </c>
      <c r="L19" s="72" t="s">
        <v>0</v>
      </c>
      <c r="M19" s="81">
        <f>N15</f>
        <v>6</v>
      </c>
      <c r="N19" s="227"/>
      <c r="O19" s="220"/>
      <c r="P19" s="228"/>
      <c r="Q19" s="233"/>
      <c r="R19" s="202"/>
      <c r="S19" s="236"/>
      <c r="T19" s="233"/>
      <c r="U19" s="239"/>
      <c r="V19" s="187"/>
      <c r="W19" s="190"/>
      <c r="X19" s="218"/>
      <c r="Y19" s="268"/>
      <c r="Z19" s="47"/>
      <c r="AA19" s="47"/>
    </row>
    <row r="20" spans="1:27" ht="19.95" customHeight="1" thickBot="1" x14ac:dyDescent="0.35">
      <c r="A20" s="208"/>
      <c r="B20" s="71">
        <f>P4</f>
        <v>29</v>
      </c>
      <c r="C20" s="76" t="s">
        <v>0</v>
      </c>
      <c r="D20" s="75">
        <f>N4</f>
        <v>6</v>
      </c>
      <c r="E20" s="71">
        <f>P8</f>
        <v>36</v>
      </c>
      <c r="F20" s="76" t="s">
        <v>0</v>
      </c>
      <c r="G20" s="75">
        <f>N8</f>
        <v>11</v>
      </c>
      <c r="H20" s="71">
        <f>P12</f>
        <v>27</v>
      </c>
      <c r="I20" s="76" t="s">
        <v>0</v>
      </c>
      <c r="J20" s="73">
        <f>N12</f>
        <v>8</v>
      </c>
      <c r="K20" s="74">
        <f>P16</f>
        <v>46</v>
      </c>
      <c r="L20" s="76" t="s">
        <v>0</v>
      </c>
      <c r="M20" s="81">
        <f>N16</f>
        <v>7</v>
      </c>
      <c r="N20" s="227"/>
      <c r="O20" s="220"/>
      <c r="P20" s="228"/>
      <c r="Q20" s="233"/>
      <c r="R20" s="202"/>
      <c r="S20" s="236"/>
      <c r="T20" s="233"/>
      <c r="U20" s="239"/>
      <c r="V20" s="187"/>
      <c r="W20" s="190"/>
      <c r="X20" s="218"/>
      <c r="Y20" s="268"/>
      <c r="Z20" s="47"/>
      <c r="AA20" s="47"/>
    </row>
    <row r="21" spans="1:27" ht="19.95" customHeight="1" thickBot="1" x14ac:dyDescent="0.35">
      <c r="A21" s="209"/>
      <c r="B21" s="62">
        <f>SUM(B19:B20)</f>
        <v>48</v>
      </c>
      <c r="C21" s="77" t="s">
        <v>0</v>
      </c>
      <c r="D21" s="79">
        <f>SUM(D19:D20)</f>
        <v>16</v>
      </c>
      <c r="E21" s="62">
        <f>SUM(E19:E20)</f>
        <v>69</v>
      </c>
      <c r="F21" s="77" t="s">
        <v>0</v>
      </c>
      <c r="G21" s="79">
        <f>SUM(G19:G20)</f>
        <v>19</v>
      </c>
      <c r="H21" s="62">
        <f>SUM(H19:H20)</f>
        <v>51</v>
      </c>
      <c r="I21" s="77" t="s">
        <v>0</v>
      </c>
      <c r="J21" s="78">
        <f>SUM(J19:J20)</f>
        <v>16</v>
      </c>
      <c r="K21" s="62">
        <f>SUM(K19:K20)</f>
        <v>88</v>
      </c>
      <c r="L21" s="77" t="s">
        <v>0</v>
      </c>
      <c r="M21" s="78">
        <f>SUM(M19:M20)</f>
        <v>13</v>
      </c>
      <c r="N21" s="229"/>
      <c r="O21" s="230"/>
      <c r="P21" s="231"/>
      <c r="Q21" s="234"/>
      <c r="R21" s="203"/>
      <c r="S21" s="237"/>
      <c r="T21" s="234"/>
      <c r="U21" s="240"/>
      <c r="V21" s="241"/>
      <c r="W21" s="242"/>
      <c r="X21" s="219"/>
      <c r="Y21" s="269"/>
      <c r="Z21" s="47"/>
      <c r="AA21" s="47"/>
    </row>
  </sheetData>
  <mergeCells count="62">
    <mergeCell ref="Y14:Y17"/>
    <mergeCell ref="A18:A21"/>
    <mergeCell ref="N18:P21"/>
    <mergeCell ref="Q18:Q21"/>
    <mergeCell ref="R18:R21"/>
    <mergeCell ref="S18:S21"/>
    <mergeCell ref="T18:T21"/>
    <mergeCell ref="U18:U21"/>
    <mergeCell ref="V18:V21"/>
    <mergeCell ref="W18:W21"/>
    <mergeCell ref="X18:X21"/>
    <mergeCell ref="Y18:Y21"/>
    <mergeCell ref="T14:T17"/>
    <mergeCell ref="U14:U17"/>
    <mergeCell ref="V14:V17"/>
    <mergeCell ref="W14:W17"/>
    <mergeCell ref="X14:X17"/>
    <mergeCell ref="A14:A17"/>
    <mergeCell ref="K14:M17"/>
    <mergeCell ref="Q14:Q17"/>
    <mergeCell ref="R14:R17"/>
    <mergeCell ref="S14:S17"/>
    <mergeCell ref="X6:X9"/>
    <mergeCell ref="Y6:Y9"/>
    <mergeCell ref="A10:A13"/>
    <mergeCell ref="H10:J13"/>
    <mergeCell ref="Q10:Q13"/>
    <mergeCell ref="R10:R13"/>
    <mergeCell ref="S10:S13"/>
    <mergeCell ref="T10:T13"/>
    <mergeCell ref="U10:U13"/>
    <mergeCell ref="V10:V13"/>
    <mergeCell ref="W10:W13"/>
    <mergeCell ref="X10:X13"/>
    <mergeCell ref="Y10:Y13"/>
    <mergeCell ref="A6:A9"/>
    <mergeCell ref="E6:G9"/>
    <mergeCell ref="Q6:Q9"/>
    <mergeCell ref="A2:A5"/>
    <mergeCell ref="B2:D5"/>
    <mergeCell ref="Q2:Q5"/>
    <mergeCell ref="R2:R5"/>
    <mergeCell ref="S2:S5"/>
    <mergeCell ref="T2:T5"/>
    <mergeCell ref="U2:U5"/>
    <mergeCell ref="V2:V5"/>
    <mergeCell ref="W2:W5"/>
    <mergeCell ref="X2:X5"/>
    <mergeCell ref="Y2:Y5"/>
    <mergeCell ref="Q1:S1"/>
    <mergeCell ref="U1:W1"/>
    <mergeCell ref="T6:T9"/>
    <mergeCell ref="U6:U9"/>
    <mergeCell ref="V6:V9"/>
    <mergeCell ref="W6:W9"/>
    <mergeCell ref="B1:D1"/>
    <mergeCell ref="E1:G1"/>
    <mergeCell ref="H1:J1"/>
    <mergeCell ref="K1:M1"/>
    <mergeCell ref="N1:P1"/>
    <mergeCell ref="R6:R9"/>
    <mergeCell ref="S6:S9"/>
  </mergeCells>
  <pageMargins left="0.25" right="0.25" top="0.75" bottom="0.75" header="0.3" footer="0.3"/>
  <pageSetup paperSize="9" scale="30" orientation="portrait" horizontalDpi="0" verticalDpi="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21"/>
  <sheetViews>
    <sheetView zoomScale="75" zoomScaleNormal="75" workbookViewId="0">
      <selection activeCell="AD24" sqref="AD24"/>
    </sheetView>
  </sheetViews>
  <sheetFormatPr defaultRowHeight="14.4" x14ac:dyDescent="0.3"/>
  <cols>
    <col min="1" max="1" width="13.33203125" style="1" customWidth="1"/>
    <col min="2" max="2" width="5" style="1" customWidth="1"/>
    <col min="3" max="18" width="4.44140625" style="1" customWidth="1"/>
    <col min="19" max="19" width="5" style="1" customWidth="1"/>
    <col min="20" max="20" width="6.33203125" style="1" customWidth="1"/>
    <col min="21" max="21" width="4.44140625" style="1" customWidth="1"/>
    <col min="22" max="22" width="5" style="1" customWidth="1"/>
    <col min="23" max="23" width="4.5546875" style="1" customWidth="1"/>
    <col min="24" max="24" width="11.6640625" style="1" customWidth="1"/>
    <col min="25" max="25" width="6.33203125" style="1" customWidth="1"/>
    <col min="26" max="26" width="2" style="1" customWidth="1"/>
    <col min="27" max="212" width="8.88671875" style="1"/>
    <col min="213" max="213" width="5.109375" style="1" customWidth="1"/>
    <col min="214" max="214" width="15.33203125" style="1" customWidth="1"/>
    <col min="215" max="215" width="5" style="1" customWidth="1"/>
    <col min="216" max="231" width="4.44140625" style="1" customWidth="1"/>
    <col min="232" max="232" width="6.44140625" style="1" customWidth="1"/>
    <col min="233" max="238" width="4.44140625" style="1" customWidth="1"/>
    <col min="239" max="240" width="8.88671875" style="1"/>
    <col min="241" max="241" width="6.33203125" style="1" customWidth="1"/>
    <col min="242" max="242" width="2" style="1" customWidth="1"/>
    <col min="243" max="243" width="6.109375" style="1" customWidth="1"/>
    <col min="244" max="468" width="8.88671875" style="1"/>
    <col min="469" max="469" width="5.109375" style="1" customWidth="1"/>
    <col min="470" max="470" width="15.33203125" style="1" customWidth="1"/>
    <col min="471" max="471" width="5" style="1" customWidth="1"/>
    <col min="472" max="487" width="4.44140625" style="1" customWidth="1"/>
    <col min="488" max="488" width="6.44140625" style="1" customWidth="1"/>
    <col min="489" max="494" width="4.44140625" style="1" customWidth="1"/>
    <col min="495" max="496" width="8.88671875" style="1"/>
    <col min="497" max="497" width="6.33203125" style="1" customWidth="1"/>
    <col min="498" max="498" width="2" style="1" customWidth="1"/>
    <col min="499" max="499" width="6.109375" style="1" customWidth="1"/>
    <col min="500" max="724" width="8.88671875" style="1"/>
    <col min="725" max="725" width="5.109375" style="1" customWidth="1"/>
    <col min="726" max="726" width="15.33203125" style="1" customWidth="1"/>
    <col min="727" max="727" width="5" style="1" customWidth="1"/>
    <col min="728" max="743" width="4.44140625" style="1" customWidth="1"/>
    <col min="744" max="744" width="6.44140625" style="1" customWidth="1"/>
    <col min="745" max="750" width="4.44140625" style="1" customWidth="1"/>
    <col min="751" max="752" width="8.88671875" style="1"/>
    <col min="753" max="753" width="6.33203125" style="1" customWidth="1"/>
    <col min="754" max="754" width="2" style="1" customWidth="1"/>
    <col min="755" max="755" width="6.109375" style="1" customWidth="1"/>
    <col min="756" max="980" width="8.88671875" style="1"/>
    <col min="981" max="981" width="5.109375" style="1" customWidth="1"/>
    <col min="982" max="982" width="15.33203125" style="1" customWidth="1"/>
    <col min="983" max="983" width="5" style="1" customWidth="1"/>
    <col min="984" max="999" width="4.44140625" style="1" customWidth="1"/>
    <col min="1000" max="1000" width="6.44140625" style="1" customWidth="1"/>
    <col min="1001" max="1006" width="4.44140625" style="1" customWidth="1"/>
    <col min="1007" max="1008" width="8.88671875" style="1"/>
    <col min="1009" max="1009" width="6.33203125" style="1" customWidth="1"/>
    <col min="1010" max="1010" width="2" style="1" customWidth="1"/>
    <col min="1011" max="1011" width="6.109375" style="1" customWidth="1"/>
    <col min="1012" max="1236" width="8.88671875" style="1"/>
    <col min="1237" max="1237" width="5.109375" style="1" customWidth="1"/>
    <col min="1238" max="1238" width="15.33203125" style="1" customWidth="1"/>
    <col min="1239" max="1239" width="5" style="1" customWidth="1"/>
    <col min="1240" max="1255" width="4.44140625" style="1" customWidth="1"/>
    <col min="1256" max="1256" width="6.44140625" style="1" customWidth="1"/>
    <col min="1257" max="1262" width="4.44140625" style="1" customWidth="1"/>
    <col min="1263" max="1264" width="8.88671875" style="1"/>
    <col min="1265" max="1265" width="6.33203125" style="1" customWidth="1"/>
    <col min="1266" max="1266" width="2" style="1" customWidth="1"/>
    <col min="1267" max="1267" width="6.109375" style="1" customWidth="1"/>
    <col min="1268" max="1492" width="8.88671875" style="1"/>
    <col min="1493" max="1493" width="5.109375" style="1" customWidth="1"/>
    <col min="1494" max="1494" width="15.33203125" style="1" customWidth="1"/>
    <col min="1495" max="1495" width="5" style="1" customWidth="1"/>
    <col min="1496" max="1511" width="4.44140625" style="1" customWidth="1"/>
    <col min="1512" max="1512" width="6.44140625" style="1" customWidth="1"/>
    <col min="1513" max="1518" width="4.44140625" style="1" customWidth="1"/>
    <col min="1519" max="1520" width="8.88671875" style="1"/>
    <col min="1521" max="1521" width="6.33203125" style="1" customWidth="1"/>
    <col min="1522" max="1522" width="2" style="1" customWidth="1"/>
    <col min="1523" max="1523" width="6.109375" style="1" customWidth="1"/>
    <col min="1524" max="1748" width="8.88671875" style="1"/>
    <col min="1749" max="1749" width="5.109375" style="1" customWidth="1"/>
    <col min="1750" max="1750" width="15.33203125" style="1" customWidth="1"/>
    <col min="1751" max="1751" width="5" style="1" customWidth="1"/>
    <col min="1752" max="1767" width="4.44140625" style="1" customWidth="1"/>
    <col min="1768" max="1768" width="6.44140625" style="1" customWidth="1"/>
    <col min="1769" max="1774" width="4.44140625" style="1" customWidth="1"/>
    <col min="1775" max="1776" width="8.88671875" style="1"/>
    <col min="1777" max="1777" width="6.33203125" style="1" customWidth="1"/>
    <col min="1778" max="1778" width="2" style="1" customWidth="1"/>
    <col min="1779" max="1779" width="6.109375" style="1" customWidth="1"/>
    <col min="1780" max="2004" width="8.88671875" style="1"/>
    <col min="2005" max="2005" width="5.109375" style="1" customWidth="1"/>
    <col min="2006" max="2006" width="15.33203125" style="1" customWidth="1"/>
    <col min="2007" max="2007" width="5" style="1" customWidth="1"/>
    <col min="2008" max="2023" width="4.44140625" style="1" customWidth="1"/>
    <col min="2024" max="2024" width="6.44140625" style="1" customWidth="1"/>
    <col min="2025" max="2030" width="4.44140625" style="1" customWidth="1"/>
    <col min="2031" max="2032" width="8.88671875" style="1"/>
    <col min="2033" max="2033" width="6.33203125" style="1" customWidth="1"/>
    <col min="2034" max="2034" width="2" style="1" customWidth="1"/>
    <col min="2035" max="2035" width="6.109375" style="1" customWidth="1"/>
    <col min="2036" max="2260" width="8.88671875" style="1"/>
    <col min="2261" max="2261" width="5.109375" style="1" customWidth="1"/>
    <col min="2262" max="2262" width="15.33203125" style="1" customWidth="1"/>
    <col min="2263" max="2263" width="5" style="1" customWidth="1"/>
    <col min="2264" max="2279" width="4.44140625" style="1" customWidth="1"/>
    <col min="2280" max="2280" width="6.44140625" style="1" customWidth="1"/>
    <col min="2281" max="2286" width="4.44140625" style="1" customWidth="1"/>
    <col min="2287" max="2288" width="8.88671875" style="1"/>
    <col min="2289" max="2289" width="6.33203125" style="1" customWidth="1"/>
    <col min="2290" max="2290" width="2" style="1" customWidth="1"/>
    <col min="2291" max="2291" width="6.109375" style="1" customWidth="1"/>
    <col min="2292" max="2516" width="8.88671875" style="1"/>
    <col min="2517" max="2517" width="5.109375" style="1" customWidth="1"/>
    <col min="2518" max="2518" width="15.33203125" style="1" customWidth="1"/>
    <col min="2519" max="2519" width="5" style="1" customWidth="1"/>
    <col min="2520" max="2535" width="4.44140625" style="1" customWidth="1"/>
    <col min="2536" max="2536" width="6.44140625" style="1" customWidth="1"/>
    <col min="2537" max="2542" width="4.44140625" style="1" customWidth="1"/>
    <col min="2543" max="2544" width="8.88671875" style="1"/>
    <col min="2545" max="2545" width="6.33203125" style="1" customWidth="1"/>
    <col min="2546" max="2546" width="2" style="1" customWidth="1"/>
    <col min="2547" max="2547" width="6.109375" style="1" customWidth="1"/>
    <col min="2548" max="2772" width="8.88671875" style="1"/>
    <col min="2773" max="2773" width="5.109375" style="1" customWidth="1"/>
    <col min="2774" max="2774" width="15.33203125" style="1" customWidth="1"/>
    <col min="2775" max="2775" width="5" style="1" customWidth="1"/>
    <col min="2776" max="2791" width="4.44140625" style="1" customWidth="1"/>
    <col min="2792" max="2792" width="6.44140625" style="1" customWidth="1"/>
    <col min="2793" max="2798" width="4.44140625" style="1" customWidth="1"/>
    <col min="2799" max="2800" width="8.88671875" style="1"/>
    <col min="2801" max="2801" width="6.33203125" style="1" customWidth="1"/>
    <col min="2802" max="2802" width="2" style="1" customWidth="1"/>
    <col min="2803" max="2803" width="6.109375" style="1" customWidth="1"/>
    <col min="2804" max="3028" width="8.88671875" style="1"/>
    <col min="3029" max="3029" width="5.109375" style="1" customWidth="1"/>
    <col min="3030" max="3030" width="15.33203125" style="1" customWidth="1"/>
    <col min="3031" max="3031" width="5" style="1" customWidth="1"/>
    <col min="3032" max="3047" width="4.44140625" style="1" customWidth="1"/>
    <col min="3048" max="3048" width="6.44140625" style="1" customWidth="1"/>
    <col min="3049" max="3054" width="4.44140625" style="1" customWidth="1"/>
    <col min="3055" max="3056" width="8.88671875" style="1"/>
    <col min="3057" max="3057" width="6.33203125" style="1" customWidth="1"/>
    <col min="3058" max="3058" width="2" style="1" customWidth="1"/>
    <col min="3059" max="3059" width="6.109375" style="1" customWidth="1"/>
    <col min="3060" max="3284" width="8.88671875" style="1"/>
    <col min="3285" max="3285" width="5.109375" style="1" customWidth="1"/>
    <col min="3286" max="3286" width="15.33203125" style="1" customWidth="1"/>
    <col min="3287" max="3287" width="5" style="1" customWidth="1"/>
    <col min="3288" max="3303" width="4.44140625" style="1" customWidth="1"/>
    <col min="3304" max="3304" width="6.44140625" style="1" customWidth="1"/>
    <col min="3305" max="3310" width="4.44140625" style="1" customWidth="1"/>
    <col min="3311" max="3312" width="8.88671875" style="1"/>
    <col min="3313" max="3313" width="6.33203125" style="1" customWidth="1"/>
    <col min="3314" max="3314" width="2" style="1" customWidth="1"/>
    <col min="3315" max="3315" width="6.109375" style="1" customWidth="1"/>
    <col min="3316" max="3540" width="8.88671875" style="1"/>
    <col min="3541" max="3541" width="5.109375" style="1" customWidth="1"/>
    <col min="3542" max="3542" width="15.33203125" style="1" customWidth="1"/>
    <col min="3543" max="3543" width="5" style="1" customWidth="1"/>
    <col min="3544" max="3559" width="4.44140625" style="1" customWidth="1"/>
    <col min="3560" max="3560" width="6.44140625" style="1" customWidth="1"/>
    <col min="3561" max="3566" width="4.44140625" style="1" customWidth="1"/>
    <col min="3567" max="3568" width="8.88671875" style="1"/>
    <col min="3569" max="3569" width="6.33203125" style="1" customWidth="1"/>
    <col min="3570" max="3570" width="2" style="1" customWidth="1"/>
    <col min="3571" max="3571" width="6.109375" style="1" customWidth="1"/>
    <col min="3572" max="3796" width="8.88671875" style="1"/>
    <col min="3797" max="3797" width="5.109375" style="1" customWidth="1"/>
    <col min="3798" max="3798" width="15.33203125" style="1" customWidth="1"/>
    <col min="3799" max="3799" width="5" style="1" customWidth="1"/>
    <col min="3800" max="3815" width="4.44140625" style="1" customWidth="1"/>
    <col min="3816" max="3816" width="6.44140625" style="1" customWidth="1"/>
    <col min="3817" max="3822" width="4.44140625" style="1" customWidth="1"/>
    <col min="3823" max="3824" width="8.88671875" style="1"/>
    <col min="3825" max="3825" width="6.33203125" style="1" customWidth="1"/>
    <col min="3826" max="3826" width="2" style="1" customWidth="1"/>
    <col min="3827" max="3827" width="6.109375" style="1" customWidth="1"/>
    <col min="3828" max="4052" width="8.88671875" style="1"/>
    <col min="4053" max="4053" width="5.109375" style="1" customWidth="1"/>
    <col min="4054" max="4054" width="15.33203125" style="1" customWidth="1"/>
    <col min="4055" max="4055" width="5" style="1" customWidth="1"/>
    <col min="4056" max="4071" width="4.44140625" style="1" customWidth="1"/>
    <col min="4072" max="4072" width="6.44140625" style="1" customWidth="1"/>
    <col min="4073" max="4078" width="4.44140625" style="1" customWidth="1"/>
    <col min="4079" max="4080" width="8.88671875" style="1"/>
    <col min="4081" max="4081" width="6.33203125" style="1" customWidth="1"/>
    <col min="4082" max="4082" width="2" style="1" customWidth="1"/>
    <col min="4083" max="4083" width="6.109375" style="1" customWidth="1"/>
    <col min="4084" max="4308" width="8.88671875" style="1"/>
    <col min="4309" max="4309" width="5.109375" style="1" customWidth="1"/>
    <col min="4310" max="4310" width="15.33203125" style="1" customWidth="1"/>
    <col min="4311" max="4311" width="5" style="1" customWidth="1"/>
    <col min="4312" max="4327" width="4.44140625" style="1" customWidth="1"/>
    <col min="4328" max="4328" width="6.44140625" style="1" customWidth="1"/>
    <col min="4329" max="4334" width="4.44140625" style="1" customWidth="1"/>
    <col min="4335" max="4336" width="8.88671875" style="1"/>
    <col min="4337" max="4337" width="6.33203125" style="1" customWidth="1"/>
    <col min="4338" max="4338" width="2" style="1" customWidth="1"/>
    <col min="4339" max="4339" width="6.109375" style="1" customWidth="1"/>
    <col min="4340" max="4564" width="8.88671875" style="1"/>
    <col min="4565" max="4565" width="5.109375" style="1" customWidth="1"/>
    <col min="4566" max="4566" width="15.33203125" style="1" customWidth="1"/>
    <col min="4567" max="4567" width="5" style="1" customWidth="1"/>
    <col min="4568" max="4583" width="4.44140625" style="1" customWidth="1"/>
    <col min="4584" max="4584" width="6.44140625" style="1" customWidth="1"/>
    <col min="4585" max="4590" width="4.44140625" style="1" customWidth="1"/>
    <col min="4591" max="4592" width="8.88671875" style="1"/>
    <col min="4593" max="4593" width="6.33203125" style="1" customWidth="1"/>
    <col min="4594" max="4594" width="2" style="1" customWidth="1"/>
    <col min="4595" max="4595" width="6.109375" style="1" customWidth="1"/>
    <col min="4596" max="4820" width="8.88671875" style="1"/>
    <col min="4821" max="4821" width="5.109375" style="1" customWidth="1"/>
    <col min="4822" max="4822" width="15.33203125" style="1" customWidth="1"/>
    <col min="4823" max="4823" width="5" style="1" customWidth="1"/>
    <col min="4824" max="4839" width="4.44140625" style="1" customWidth="1"/>
    <col min="4840" max="4840" width="6.44140625" style="1" customWidth="1"/>
    <col min="4841" max="4846" width="4.44140625" style="1" customWidth="1"/>
    <col min="4847" max="4848" width="8.88671875" style="1"/>
    <col min="4849" max="4849" width="6.33203125" style="1" customWidth="1"/>
    <col min="4850" max="4850" width="2" style="1" customWidth="1"/>
    <col min="4851" max="4851" width="6.109375" style="1" customWidth="1"/>
    <col min="4852" max="5076" width="8.88671875" style="1"/>
    <col min="5077" max="5077" width="5.109375" style="1" customWidth="1"/>
    <col min="5078" max="5078" width="15.33203125" style="1" customWidth="1"/>
    <col min="5079" max="5079" width="5" style="1" customWidth="1"/>
    <col min="5080" max="5095" width="4.44140625" style="1" customWidth="1"/>
    <col min="5096" max="5096" width="6.44140625" style="1" customWidth="1"/>
    <col min="5097" max="5102" width="4.44140625" style="1" customWidth="1"/>
    <col min="5103" max="5104" width="8.88671875" style="1"/>
    <col min="5105" max="5105" width="6.33203125" style="1" customWidth="1"/>
    <col min="5106" max="5106" width="2" style="1" customWidth="1"/>
    <col min="5107" max="5107" width="6.109375" style="1" customWidth="1"/>
    <col min="5108" max="5332" width="8.88671875" style="1"/>
    <col min="5333" max="5333" width="5.109375" style="1" customWidth="1"/>
    <col min="5334" max="5334" width="15.33203125" style="1" customWidth="1"/>
    <col min="5335" max="5335" width="5" style="1" customWidth="1"/>
    <col min="5336" max="5351" width="4.44140625" style="1" customWidth="1"/>
    <col min="5352" max="5352" width="6.44140625" style="1" customWidth="1"/>
    <col min="5353" max="5358" width="4.44140625" style="1" customWidth="1"/>
    <col min="5359" max="5360" width="8.88671875" style="1"/>
    <col min="5361" max="5361" width="6.33203125" style="1" customWidth="1"/>
    <col min="5362" max="5362" width="2" style="1" customWidth="1"/>
    <col min="5363" max="5363" width="6.109375" style="1" customWidth="1"/>
    <col min="5364" max="5588" width="8.88671875" style="1"/>
    <col min="5589" max="5589" width="5.109375" style="1" customWidth="1"/>
    <col min="5590" max="5590" width="15.33203125" style="1" customWidth="1"/>
    <col min="5591" max="5591" width="5" style="1" customWidth="1"/>
    <col min="5592" max="5607" width="4.44140625" style="1" customWidth="1"/>
    <col min="5608" max="5608" width="6.44140625" style="1" customWidth="1"/>
    <col min="5609" max="5614" width="4.44140625" style="1" customWidth="1"/>
    <col min="5615" max="5616" width="8.88671875" style="1"/>
    <col min="5617" max="5617" width="6.33203125" style="1" customWidth="1"/>
    <col min="5618" max="5618" width="2" style="1" customWidth="1"/>
    <col min="5619" max="5619" width="6.109375" style="1" customWidth="1"/>
    <col min="5620" max="5844" width="8.88671875" style="1"/>
    <col min="5845" max="5845" width="5.109375" style="1" customWidth="1"/>
    <col min="5846" max="5846" width="15.33203125" style="1" customWidth="1"/>
    <col min="5847" max="5847" width="5" style="1" customWidth="1"/>
    <col min="5848" max="5863" width="4.44140625" style="1" customWidth="1"/>
    <col min="5864" max="5864" width="6.44140625" style="1" customWidth="1"/>
    <col min="5865" max="5870" width="4.44140625" style="1" customWidth="1"/>
    <col min="5871" max="5872" width="8.88671875" style="1"/>
    <col min="5873" max="5873" width="6.33203125" style="1" customWidth="1"/>
    <col min="5874" max="5874" width="2" style="1" customWidth="1"/>
    <col min="5875" max="5875" width="6.109375" style="1" customWidth="1"/>
    <col min="5876" max="6100" width="8.88671875" style="1"/>
    <col min="6101" max="6101" width="5.109375" style="1" customWidth="1"/>
    <col min="6102" max="6102" width="15.33203125" style="1" customWidth="1"/>
    <col min="6103" max="6103" width="5" style="1" customWidth="1"/>
    <col min="6104" max="6119" width="4.44140625" style="1" customWidth="1"/>
    <col min="6120" max="6120" width="6.44140625" style="1" customWidth="1"/>
    <col min="6121" max="6126" width="4.44140625" style="1" customWidth="1"/>
    <col min="6127" max="6128" width="8.88671875" style="1"/>
    <col min="6129" max="6129" width="6.33203125" style="1" customWidth="1"/>
    <col min="6130" max="6130" width="2" style="1" customWidth="1"/>
    <col min="6131" max="6131" width="6.109375" style="1" customWidth="1"/>
    <col min="6132" max="6356" width="8.88671875" style="1"/>
    <col min="6357" max="6357" width="5.109375" style="1" customWidth="1"/>
    <col min="6358" max="6358" width="15.33203125" style="1" customWidth="1"/>
    <col min="6359" max="6359" width="5" style="1" customWidth="1"/>
    <col min="6360" max="6375" width="4.44140625" style="1" customWidth="1"/>
    <col min="6376" max="6376" width="6.44140625" style="1" customWidth="1"/>
    <col min="6377" max="6382" width="4.44140625" style="1" customWidth="1"/>
    <col min="6383" max="6384" width="8.88671875" style="1"/>
    <col min="6385" max="6385" width="6.33203125" style="1" customWidth="1"/>
    <col min="6386" max="6386" width="2" style="1" customWidth="1"/>
    <col min="6387" max="6387" width="6.109375" style="1" customWidth="1"/>
    <col min="6388" max="6612" width="8.88671875" style="1"/>
    <col min="6613" max="6613" width="5.109375" style="1" customWidth="1"/>
    <col min="6614" max="6614" width="15.33203125" style="1" customWidth="1"/>
    <col min="6615" max="6615" width="5" style="1" customWidth="1"/>
    <col min="6616" max="6631" width="4.44140625" style="1" customWidth="1"/>
    <col min="6632" max="6632" width="6.44140625" style="1" customWidth="1"/>
    <col min="6633" max="6638" width="4.44140625" style="1" customWidth="1"/>
    <col min="6639" max="6640" width="8.88671875" style="1"/>
    <col min="6641" max="6641" width="6.33203125" style="1" customWidth="1"/>
    <col min="6642" max="6642" width="2" style="1" customWidth="1"/>
    <col min="6643" max="6643" width="6.109375" style="1" customWidth="1"/>
    <col min="6644" max="6868" width="8.88671875" style="1"/>
    <col min="6869" max="6869" width="5.109375" style="1" customWidth="1"/>
    <col min="6870" max="6870" width="15.33203125" style="1" customWidth="1"/>
    <col min="6871" max="6871" width="5" style="1" customWidth="1"/>
    <col min="6872" max="6887" width="4.44140625" style="1" customWidth="1"/>
    <col min="6888" max="6888" width="6.44140625" style="1" customWidth="1"/>
    <col min="6889" max="6894" width="4.44140625" style="1" customWidth="1"/>
    <col min="6895" max="6896" width="8.88671875" style="1"/>
    <col min="6897" max="6897" width="6.33203125" style="1" customWidth="1"/>
    <col min="6898" max="6898" width="2" style="1" customWidth="1"/>
    <col min="6899" max="6899" width="6.109375" style="1" customWidth="1"/>
    <col min="6900" max="7124" width="8.88671875" style="1"/>
    <col min="7125" max="7125" width="5.109375" style="1" customWidth="1"/>
    <col min="7126" max="7126" width="15.33203125" style="1" customWidth="1"/>
    <col min="7127" max="7127" width="5" style="1" customWidth="1"/>
    <col min="7128" max="7143" width="4.44140625" style="1" customWidth="1"/>
    <col min="7144" max="7144" width="6.44140625" style="1" customWidth="1"/>
    <col min="7145" max="7150" width="4.44140625" style="1" customWidth="1"/>
    <col min="7151" max="7152" width="8.88671875" style="1"/>
    <col min="7153" max="7153" width="6.33203125" style="1" customWidth="1"/>
    <col min="7154" max="7154" width="2" style="1" customWidth="1"/>
    <col min="7155" max="7155" width="6.109375" style="1" customWidth="1"/>
    <col min="7156" max="7380" width="8.88671875" style="1"/>
    <col min="7381" max="7381" width="5.109375" style="1" customWidth="1"/>
    <col min="7382" max="7382" width="15.33203125" style="1" customWidth="1"/>
    <col min="7383" max="7383" width="5" style="1" customWidth="1"/>
    <col min="7384" max="7399" width="4.44140625" style="1" customWidth="1"/>
    <col min="7400" max="7400" width="6.44140625" style="1" customWidth="1"/>
    <col min="7401" max="7406" width="4.44140625" style="1" customWidth="1"/>
    <col min="7407" max="7408" width="8.88671875" style="1"/>
    <col min="7409" max="7409" width="6.33203125" style="1" customWidth="1"/>
    <col min="7410" max="7410" width="2" style="1" customWidth="1"/>
    <col min="7411" max="7411" width="6.109375" style="1" customWidth="1"/>
    <col min="7412" max="7636" width="8.88671875" style="1"/>
    <col min="7637" max="7637" width="5.109375" style="1" customWidth="1"/>
    <col min="7638" max="7638" width="15.33203125" style="1" customWidth="1"/>
    <col min="7639" max="7639" width="5" style="1" customWidth="1"/>
    <col min="7640" max="7655" width="4.44140625" style="1" customWidth="1"/>
    <col min="7656" max="7656" width="6.44140625" style="1" customWidth="1"/>
    <col min="7657" max="7662" width="4.44140625" style="1" customWidth="1"/>
    <col min="7663" max="7664" width="8.88671875" style="1"/>
    <col min="7665" max="7665" width="6.33203125" style="1" customWidth="1"/>
    <col min="7666" max="7666" width="2" style="1" customWidth="1"/>
    <col min="7667" max="7667" width="6.109375" style="1" customWidth="1"/>
    <col min="7668" max="7892" width="8.88671875" style="1"/>
    <col min="7893" max="7893" width="5.109375" style="1" customWidth="1"/>
    <col min="7894" max="7894" width="15.33203125" style="1" customWidth="1"/>
    <col min="7895" max="7895" width="5" style="1" customWidth="1"/>
    <col min="7896" max="7911" width="4.44140625" style="1" customWidth="1"/>
    <col min="7912" max="7912" width="6.44140625" style="1" customWidth="1"/>
    <col min="7913" max="7918" width="4.44140625" style="1" customWidth="1"/>
    <col min="7919" max="7920" width="8.88671875" style="1"/>
    <col min="7921" max="7921" width="6.33203125" style="1" customWidth="1"/>
    <col min="7922" max="7922" width="2" style="1" customWidth="1"/>
    <col min="7923" max="7923" width="6.109375" style="1" customWidth="1"/>
    <col min="7924" max="8148" width="8.88671875" style="1"/>
    <col min="8149" max="8149" width="5.109375" style="1" customWidth="1"/>
    <col min="8150" max="8150" width="15.33203125" style="1" customWidth="1"/>
    <col min="8151" max="8151" width="5" style="1" customWidth="1"/>
    <col min="8152" max="8167" width="4.44140625" style="1" customWidth="1"/>
    <col min="8168" max="8168" width="6.44140625" style="1" customWidth="1"/>
    <col min="8169" max="8174" width="4.44140625" style="1" customWidth="1"/>
    <col min="8175" max="8176" width="8.88671875" style="1"/>
    <col min="8177" max="8177" width="6.33203125" style="1" customWidth="1"/>
    <col min="8178" max="8178" width="2" style="1" customWidth="1"/>
    <col min="8179" max="8179" width="6.109375" style="1" customWidth="1"/>
    <col min="8180" max="8404" width="8.88671875" style="1"/>
    <col min="8405" max="8405" width="5.109375" style="1" customWidth="1"/>
    <col min="8406" max="8406" width="15.33203125" style="1" customWidth="1"/>
    <col min="8407" max="8407" width="5" style="1" customWidth="1"/>
    <col min="8408" max="8423" width="4.44140625" style="1" customWidth="1"/>
    <col min="8424" max="8424" width="6.44140625" style="1" customWidth="1"/>
    <col min="8425" max="8430" width="4.44140625" style="1" customWidth="1"/>
    <col min="8431" max="8432" width="8.88671875" style="1"/>
    <col min="8433" max="8433" width="6.33203125" style="1" customWidth="1"/>
    <col min="8434" max="8434" width="2" style="1" customWidth="1"/>
    <col min="8435" max="8435" width="6.109375" style="1" customWidth="1"/>
    <col min="8436" max="8660" width="8.88671875" style="1"/>
    <col min="8661" max="8661" width="5.109375" style="1" customWidth="1"/>
    <col min="8662" max="8662" width="15.33203125" style="1" customWidth="1"/>
    <col min="8663" max="8663" width="5" style="1" customWidth="1"/>
    <col min="8664" max="8679" width="4.44140625" style="1" customWidth="1"/>
    <col min="8680" max="8680" width="6.44140625" style="1" customWidth="1"/>
    <col min="8681" max="8686" width="4.44140625" style="1" customWidth="1"/>
    <col min="8687" max="8688" width="8.88671875" style="1"/>
    <col min="8689" max="8689" width="6.33203125" style="1" customWidth="1"/>
    <col min="8690" max="8690" width="2" style="1" customWidth="1"/>
    <col min="8691" max="8691" width="6.109375" style="1" customWidth="1"/>
    <col min="8692" max="8916" width="8.88671875" style="1"/>
    <col min="8917" max="8917" width="5.109375" style="1" customWidth="1"/>
    <col min="8918" max="8918" width="15.33203125" style="1" customWidth="1"/>
    <col min="8919" max="8919" width="5" style="1" customWidth="1"/>
    <col min="8920" max="8935" width="4.44140625" style="1" customWidth="1"/>
    <col min="8936" max="8936" width="6.44140625" style="1" customWidth="1"/>
    <col min="8937" max="8942" width="4.44140625" style="1" customWidth="1"/>
    <col min="8943" max="8944" width="8.88671875" style="1"/>
    <col min="8945" max="8945" width="6.33203125" style="1" customWidth="1"/>
    <col min="8946" max="8946" width="2" style="1" customWidth="1"/>
    <col min="8947" max="8947" width="6.109375" style="1" customWidth="1"/>
    <col min="8948" max="9172" width="8.88671875" style="1"/>
    <col min="9173" max="9173" width="5.109375" style="1" customWidth="1"/>
    <col min="9174" max="9174" width="15.33203125" style="1" customWidth="1"/>
    <col min="9175" max="9175" width="5" style="1" customWidth="1"/>
    <col min="9176" max="9191" width="4.44140625" style="1" customWidth="1"/>
    <col min="9192" max="9192" width="6.44140625" style="1" customWidth="1"/>
    <col min="9193" max="9198" width="4.44140625" style="1" customWidth="1"/>
    <col min="9199" max="9200" width="8.88671875" style="1"/>
    <col min="9201" max="9201" width="6.33203125" style="1" customWidth="1"/>
    <col min="9202" max="9202" width="2" style="1" customWidth="1"/>
    <col min="9203" max="9203" width="6.109375" style="1" customWidth="1"/>
    <col min="9204" max="9428" width="8.88671875" style="1"/>
    <col min="9429" max="9429" width="5.109375" style="1" customWidth="1"/>
    <col min="9430" max="9430" width="15.33203125" style="1" customWidth="1"/>
    <col min="9431" max="9431" width="5" style="1" customWidth="1"/>
    <col min="9432" max="9447" width="4.44140625" style="1" customWidth="1"/>
    <col min="9448" max="9448" width="6.44140625" style="1" customWidth="1"/>
    <col min="9449" max="9454" width="4.44140625" style="1" customWidth="1"/>
    <col min="9455" max="9456" width="8.88671875" style="1"/>
    <col min="9457" max="9457" width="6.33203125" style="1" customWidth="1"/>
    <col min="9458" max="9458" width="2" style="1" customWidth="1"/>
    <col min="9459" max="9459" width="6.109375" style="1" customWidth="1"/>
    <col min="9460" max="9684" width="8.88671875" style="1"/>
    <col min="9685" max="9685" width="5.109375" style="1" customWidth="1"/>
    <col min="9686" max="9686" width="15.33203125" style="1" customWidth="1"/>
    <col min="9687" max="9687" width="5" style="1" customWidth="1"/>
    <col min="9688" max="9703" width="4.44140625" style="1" customWidth="1"/>
    <col min="9704" max="9704" width="6.44140625" style="1" customWidth="1"/>
    <col min="9705" max="9710" width="4.44140625" style="1" customWidth="1"/>
    <col min="9711" max="9712" width="8.88671875" style="1"/>
    <col min="9713" max="9713" width="6.33203125" style="1" customWidth="1"/>
    <col min="9714" max="9714" width="2" style="1" customWidth="1"/>
    <col min="9715" max="9715" width="6.109375" style="1" customWidth="1"/>
    <col min="9716" max="9940" width="8.88671875" style="1"/>
    <col min="9941" max="9941" width="5.109375" style="1" customWidth="1"/>
    <col min="9942" max="9942" width="15.33203125" style="1" customWidth="1"/>
    <col min="9943" max="9943" width="5" style="1" customWidth="1"/>
    <col min="9944" max="9959" width="4.44140625" style="1" customWidth="1"/>
    <col min="9960" max="9960" width="6.44140625" style="1" customWidth="1"/>
    <col min="9961" max="9966" width="4.44140625" style="1" customWidth="1"/>
    <col min="9967" max="9968" width="8.88671875" style="1"/>
    <col min="9969" max="9969" width="6.33203125" style="1" customWidth="1"/>
    <col min="9970" max="9970" width="2" style="1" customWidth="1"/>
    <col min="9971" max="9971" width="6.109375" style="1" customWidth="1"/>
    <col min="9972" max="10196" width="8.88671875" style="1"/>
    <col min="10197" max="10197" width="5.109375" style="1" customWidth="1"/>
    <col min="10198" max="10198" width="15.33203125" style="1" customWidth="1"/>
    <col min="10199" max="10199" width="5" style="1" customWidth="1"/>
    <col min="10200" max="10215" width="4.44140625" style="1" customWidth="1"/>
    <col min="10216" max="10216" width="6.44140625" style="1" customWidth="1"/>
    <col min="10217" max="10222" width="4.44140625" style="1" customWidth="1"/>
    <col min="10223" max="10224" width="8.88671875" style="1"/>
    <col min="10225" max="10225" width="6.33203125" style="1" customWidth="1"/>
    <col min="10226" max="10226" width="2" style="1" customWidth="1"/>
    <col min="10227" max="10227" width="6.109375" style="1" customWidth="1"/>
    <col min="10228" max="10452" width="8.88671875" style="1"/>
    <col min="10453" max="10453" width="5.109375" style="1" customWidth="1"/>
    <col min="10454" max="10454" width="15.33203125" style="1" customWidth="1"/>
    <col min="10455" max="10455" width="5" style="1" customWidth="1"/>
    <col min="10456" max="10471" width="4.44140625" style="1" customWidth="1"/>
    <col min="10472" max="10472" width="6.44140625" style="1" customWidth="1"/>
    <col min="10473" max="10478" width="4.44140625" style="1" customWidth="1"/>
    <col min="10479" max="10480" width="8.88671875" style="1"/>
    <col min="10481" max="10481" width="6.33203125" style="1" customWidth="1"/>
    <col min="10482" max="10482" width="2" style="1" customWidth="1"/>
    <col min="10483" max="10483" width="6.109375" style="1" customWidth="1"/>
    <col min="10484" max="10708" width="8.88671875" style="1"/>
    <col min="10709" max="10709" width="5.109375" style="1" customWidth="1"/>
    <col min="10710" max="10710" width="15.33203125" style="1" customWidth="1"/>
    <col min="10711" max="10711" width="5" style="1" customWidth="1"/>
    <col min="10712" max="10727" width="4.44140625" style="1" customWidth="1"/>
    <col min="10728" max="10728" width="6.44140625" style="1" customWidth="1"/>
    <col min="10729" max="10734" width="4.44140625" style="1" customWidth="1"/>
    <col min="10735" max="10736" width="8.88671875" style="1"/>
    <col min="10737" max="10737" width="6.33203125" style="1" customWidth="1"/>
    <col min="10738" max="10738" width="2" style="1" customWidth="1"/>
    <col min="10739" max="10739" width="6.109375" style="1" customWidth="1"/>
    <col min="10740" max="10964" width="8.88671875" style="1"/>
    <col min="10965" max="10965" width="5.109375" style="1" customWidth="1"/>
    <col min="10966" max="10966" width="15.33203125" style="1" customWidth="1"/>
    <col min="10967" max="10967" width="5" style="1" customWidth="1"/>
    <col min="10968" max="10983" width="4.44140625" style="1" customWidth="1"/>
    <col min="10984" max="10984" width="6.44140625" style="1" customWidth="1"/>
    <col min="10985" max="10990" width="4.44140625" style="1" customWidth="1"/>
    <col min="10991" max="10992" width="8.88671875" style="1"/>
    <col min="10993" max="10993" width="6.33203125" style="1" customWidth="1"/>
    <col min="10994" max="10994" width="2" style="1" customWidth="1"/>
    <col min="10995" max="10995" width="6.109375" style="1" customWidth="1"/>
    <col min="10996" max="11220" width="8.88671875" style="1"/>
    <col min="11221" max="11221" width="5.109375" style="1" customWidth="1"/>
    <col min="11222" max="11222" width="15.33203125" style="1" customWidth="1"/>
    <col min="11223" max="11223" width="5" style="1" customWidth="1"/>
    <col min="11224" max="11239" width="4.44140625" style="1" customWidth="1"/>
    <col min="11240" max="11240" width="6.44140625" style="1" customWidth="1"/>
    <col min="11241" max="11246" width="4.44140625" style="1" customWidth="1"/>
    <col min="11247" max="11248" width="8.88671875" style="1"/>
    <col min="11249" max="11249" width="6.33203125" style="1" customWidth="1"/>
    <col min="11250" max="11250" width="2" style="1" customWidth="1"/>
    <col min="11251" max="11251" width="6.109375" style="1" customWidth="1"/>
    <col min="11252" max="11476" width="8.88671875" style="1"/>
    <col min="11477" max="11477" width="5.109375" style="1" customWidth="1"/>
    <col min="11478" max="11478" width="15.33203125" style="1" customWidth="1"/>
    <col min="11479" max="11479" width="5" style="1" customWidth="1"/>
    <col min="11480" max="11495" width="4.44140625" style="1" customWidth="1"/>
    <col min="11496" max="11496" width="6.44140625" style="1" customWidth="1"/>
    <col min="11497" max="11502" width="4.44140625" style="1" customWidth="1"/>
    <col min="11503" max="11504" width="8.88671875" style="1"/>
    <col min="11505" max="11505" width="6.33203125" style="1" customWidth="1"/>
    <col min="11506" max="11506" width="2" style="1" customWidth="1"/>
    <col min="11507" max="11507" width="6.109375" style="1" customWidth="1"/>
    <col min="11508" max="11732" width="8.88671875" style="1"/>
    <col min="11733" max="11733" width="5.109375" style="1" customWidth="1"/>
    <col min="11734" max="11734" width="15.33203125" style="1" customWidth="1"/>
    <col min="11735" max="11735" width="5" style="1" customWidth="1"/>
    <col min="11736" max="11751" width="4.44140625" style="1" customWidth="1"/>
    <col min="11752" max="11752" width="6.44140625" style="1" customWidth="1"/>
    <col min="11753" max="11758" width="4.44140625" style="1" customWidth="1"/>
    <col min="11759" max="11760" width="8.88671875" style="1"/>
    <col min="11761" max="11761" width="6.33203125" style="1" customWidth="1"/>
    <col min="11762" max="11762" width="2" style="1" customWidth="1"/>
    <col min="11763" max="11763" width="6.109375" style="1" customWidth="1"/>
    <col min="11764" max="11988" width="8.88671875" style="1"/>
    <col min="11989" max="11989" width="5.109375" style="1" customWidth="1"/>
    <col min="11990" max="11990" width="15.33203125" style="1" customWidth="1"/>
    <col min="11991" max="11991" width="5" style="1" customWidth="1"/>
    <col min="11992" max="12007" width="4.44140625" style="1" customWidth="1"/>
    <col min="12008" max="12008" width="6.44140625" style="1" customWidth="1"/>
    <col min="12009" max="12014" width="4.44140625" style="1" customWidth="1"/>
    <col min="12015" max="12016" width="8.88671875" style="1"/>
    <col min="12017" max="12017" width="6.33203125" style="1" customWidth="1"/>
    <col min="12018" max="12018" width="2" style="1" customWidth="1"/>
    <col min="12019" max="12019" width="6.109375" style="1" customWidth="1"/>
    <col min="12020" max="12244" width="8.88671875" style="1"/>
    <col min="12245" max="12245" width="5.109375" style="1" customWidth="1"/>
    <col min="12246" max="12246" width="15.33203125" style="1" customWidth="1"/>
    <col min="12247" max="12247" width="5" style="1" customWidth="1"/>
    <col min="12248" max="12263" width="4.44140625" style="1" customWidth="1"/>
    <col min="12264" max="12264" width="6.44140625" style="1" customWidth="1"/>
    <col min="12265" max="12270" width="4.44140625" style="1" customWidth="1"/>
    <col min="12271" max="12272" width="8.88671875" style="1"/>
    <col min="12273" max="12273" width="6.33203125" style="1" customWidth="1"/>
    <col min="12274" max="12274" width="2" style="1" customWidth="1"/>
    <col min="12275" max="12275" width="6.109375" style="1" customWidth="1"/>
    <col min="12276" max="12500" width="8.88671875" style="1"/>
    <col min="12501" max="12501" width="5.109375" style="1" customWidth="1"/>
    <col min="12502" max="12502" width="15.33203125" style="1" customWidth="1"/>
    <col min="12503" max="12503" width="5" style="1" customWidth="1"/>
    <col min="12504" max="12519" width="4.44140625" style="1" customWidth="1"/>
    <col min="12520" max="12520" width="6.44140625" style="1" customWidth="1"/>
    <col min="12521" max="12526" width="4.44140625" style="1" customWidth="1"/>
    <col min="12527" max="12528" width="8.88671875" style="1"/>
    <col min="12529" max="12529" width="6.33203125" style="1" customWidth="1"/>
    <col min="12530" max="12530" width="2" style="1" customWidth="1"/>
    <col min="12531" max="12531" width="6.109375" style="1" customWidth="1"/>
    <col min="12532" max="12756" width="8.88671875" style="1"/>
    <col min="12757" max="12757" width="5.109375" style="1" customWidth="1"/>
    <col min="12758" max="12758" width="15.33203125" style="1" customWidth="1"/>
    <col min="12759" max="12759" width="5" style="1" customWidth="1"/>
    <col min="12760" max="12775" width="4.44140625" style="1" customWidth="1"/>
    <col min="12776" max="12776" width="6.44140625" style="1" customWidth="1"/>
    <col min="12777" max="12782" width="4.44140625" style="1" customWidth="1"/>
    <col min="12783" max="12784" width="8.88671875" style="1"/>
    <col min="12785" max="12785" width="6.33203125" style="1" customWidth="1"/>
    <col min="12786" max="12786" width="2" style="1" customWidth="1"/>
    <col min="12787" max="12787" width="6.109375" style="1" customWidth="1"/>
    <col min="12788" max="13012" width="8.88671875" style="1"/>
    <col min="13013" max="13013" width="5.109375" style="1" customWidth="1"/>
    <col min="13014" max="13014" width="15.33203125" style="1" customWidth="1"/>
    <col min="13015" max="13015" width="5" style="1" customWidth="1"/>
    <col min="13016" max="13031" width="4.44140625" style="1" customWidth="1"/>
    <col min="13032" max="13032" width="6.44140625" style="1" customWidth="1"/>
    <col min="13033" max="13038" width="4.44140625" style="1" customWidth="1"/>
    <col min="13039" max="13040" width="8.88671875" style="1"/>
    <col min="13041" max="13041" width="6.33203125" style="1" customWidth="1"/>
    <col min="13042" max="13042" width="2" style="1" customWidth="1"/>
    <col min="13043" max="13043" width="6.109375" style="1" customWidth="1"/>
    <col min="13044" max="13268" width="8.88671875" style="1"/>
    <col min="13269" max="13269" width="5.109375" style="1" customWidth="1"/>
    <col min="13270" max="13270" width="15.33203125" style="1" customWidth="1"/>
    <col min="13271" max="13271" width="5" style="1" customWidth="1"/>
    <col min="13272" max="13287" width="4.44140625" style="1" customWidth="1"/>
    <col min="13288" max="13288" width="6.44140625" style="1" customWidth="1"/>
    <col min="13289" max="13294" width="4.44140625" style="1" customWidth="1"/>
    <col min="13295" max="13296" width="8.88671875" style="1"/>
    <col min="13297" max="13297" width="6.33203125" style="1" customWidth="1"/>
    <col min="13298" max="13298" width="2" style="1" customWidth="1"/>
    <col min="13299" max="13299" width="6.109375" style="1" customWidth="1"/>
    <col min="13300" max="13524" width="8.88671875" style="1"/>
    <col min="13525" max="13525" width="5.109375" style="1" customWidth="1"/>
    <col min="13526" max="13526" width="15.33203125" style="1" customWidth="1"/>
    <col min="13527" max="13527" width="5" style="1" customWidth="1"/>
    <col min="13528" max="13543" width="4.44140625" style="1" customWidth="1"/>
    <col min="13544" max="13544" width="6.44140625" style="1" customWidth="1"/>
    <col min="13545" max="13550" width="4.44140625" style="1" customWidth="1"/>
    <col min="13551" max="13552" width="8.88671875" style="1"/>
    <col min="13553" max="13553" width="6.33203125" style="1" customWidth="1"/>
    <col min="13554" max="13554" width="2" style="1" customWidth="1"/>
    <col min="13555" max="13555" width="6.109375" style="1" customWidth="1"/>
    <col min="13556" max="13780" width="8.88671875" style="1"/>
    <col min="13781" max="13781" width="5.109375" style="1" customWidth="1"/>
    <col min="13782" max="13782" width="15.33203125" style="1" customWidth="1"/>
    <col min="13783" max="13783" width="5" style="1" customWidth="1"/>
    <col min="13784" max="13799" width="4.44140625" style="1" customWidth="1"/>
    <col min="13800" max="13800" width="6.44140625" style="1" customWidth="1"/>
    <col min="13801" max="13806" width="4.44140625" style="1" customWidth="1"/>
    <col min="13807" max="13808" width="8.88671875" style="1"/>
    <col min="13809" max="13809" width="6.33203125" style="1" customWidth="1"/>
    <col min="13810" max="13810" width="2" style="1" customWidth="1"/>
    <col min="13811" max="13811" width="6.109375" style="1" customWidth="1"/>
    <col min="13812" max="14036" width="8.88671875" style="1"/>
    <col min="14037" max="14037" width="5.109375" style="1" customWidth="1"/>
    <col min="14038" max="14038" width="15.33203125" style="1" customWidth="1"/>
    <col min="14039" max="14039" width="5" style="1" customWidth="1"/>
    <col min="14040" max="14055" width="4.44140625" style="1" customWidth="1"/>
    <col min="14056" max="14056" width="6.44140625" style="1" customWidth="1"/>
    <col min="14057" max="14062" width="4.44140625" style="1" customWidth="1"/>
    <col min="14063" max="14064" width="8.88671875" style="1"/>
    <col min="14065" max="14065" width="6.33203125" style="1" customWidth="1"/>
    <col min="14066" max="14066" width="2" style="1" customWidth="1"/>
    <col min="14067" max="14067" width="6.109375" style="1" customWidth="1"/>
    <col min="14068" max="14292" width="8.88671875" style="1"/>
    <col min="14293" max="14293" width="5.109375" style="1" customWidth="1"/>
    <col min="14294" max="14294" width="15.33203125" style="1" customWidth="1"/>
    <col min="14295" max="14295" width="5" style="1" customWidth="1"/>
    <col min="14296" max="14311" width="4.44140625" style="1" customWidth="1"/>
    <col min="14312" max="14312" width="6.44140625" style="1" customWidth="1"/>
    <col min="14313" max="14318" width="4.44140625" style="1" customWidth="1"/>
    <col min="14319" max="14320" width="8.88671875" style="1"/>
    <col min="14321" max="14321" width="6.33203125" style="1" customWidth="1"/>
    <col min="14322" max="14322" width="2" style="1" customWidth="1"/>
    <col min="14323" max="14323" width="6.109375" style="1" customWidth="1"/>
    <col min="14324" max="14548" width="8.88671875" style="1"/>
    <col min="14549" max="14549" width="5.109375" style="1" customWidth="1"/>
    <col min="14550" max="14550" width="15.33203125" style="1" customWidth="1"/>
    <col min="14551" max="14551" width="5" style="1" customWidth="1"/>
    <col min="14552" max="14567" width="4.44140625" style="1" customWidth="1"/>
    <col min="14568" max="14568" width="6.44140625" style="1" customWidth="1"/>
    <col min="14569" max="14574" width="4.44140625" style="1" customWidth="1"/>
    <col min="14575" max="14576" width="8.88671875" style="1"/>
    <col min="14577" max="14577" width="6.33203125" style="1" customWidth="1"/>
    <col min="14578" max="14578" width="2" style="1" customWidth="1"/>
    <col min="14579" max="14579" width="6.109375" style="1" customWidth="1"/>
    <col min="14580" max="14804" width="8.88671875" style="1"/>
    <col min="14805" max="14805" width="5.109375" style="1" customWidth="1"/>
    <col min="14806" max="14806" width="15.33203125" style="1" customWidth="1"/>
    <col min="14807" max="14807" width="5" style="1" customWidth="1"/>
    <col min="14808" max="14823" width="4.44140625" style="1" customWidth="1"/>
    <col min="14824" max="14824" width="6.44140625" style="1" customWidth="1"/>
    <col min="14825" max="14830" width="4.44140625" style="1" customWidth="1"/>
    <col min="14831" max="14832" width="8.88671875" style="1"/>
    <col min="14833" max="14833" width="6.33203125" style="1" customWidth="1"/>
    <col min="14834" max="14834" width="2" style="1" customWidth="1"/>
    <col min="14835" max="14835" width="6.109375" style="1" customWidth="1"/>
    <col min="14836" max="15060" width="8.88671875" style="1"/>
    <col min="15061" max="15061" width="5.109375" style="1" customWidth="1"/>
    <col min="15062" max="15062" width="15.33203125" style="1" customWidth="1"/>
    <col min="15063" max="15063" width="5" style="1" customWidth="1"/>
    <col min="15064" max="15079" width="4.44140625" style="1" customWidth="1"/>
    <col min="15080" max="15080" width="6.44140625" style="1" customWidth="1"/>
    <col min="15081" max="15086" width="4.44140625" style="1" customWidth="1"/>
    <col min="15087" max="15088" width="8.88671875" style="1"/>
    <col min="15089" max="15089" width="6.33203125" style="1" customWidth="1"/>
    <col min="15090" max="15090" width="2" style="1" customWidth="1"/>
    <col min="15091" max="15091" width="6.109375" style="1" customWidth="1"/>
    <col min="15092" max="15316" width="8.88671875" style="1"/>
    <col min="15317" max="15317" width="5.109375" style="1" customWidth="1"/>
    <col min="15318" max="15318" width="15.33203125" style="1" customWidth="1"/>
    <col min="15319" max="15319" width="5" style="1" customWidth="1"/>
    <col min="15320" max="15335" width="4.44140625" style="1" customWidth="1"/>
    <col min="15336" max="15336" width="6.44140625" style="1" customWidth="1"/>
    <col min="15337" max="15342" width="4.44140625" style="1" customWidth="1"/>
    <col min="15343" max="15344" width="8.88671875" style="1"/>
    <col min="15345" max="15345" width="6.33203125" style="1" customWidth="1"/>
    <col min="15346" max="15346" width="2" style="1" customWidth="1"/>
    <col min="15347" max="15347" width="6.109375" style="1" customWidth="1"/>
    <col min="15348" max="15572" width="8.88671875" style="1"/>
    <col min="15573" max="15573" width="5.109375" style="1" customWidth="1"/>
    <col min="15574" max="15574" width="15.33203125" style="1" customWidth="1"/>
    <col min="15575" max="15575" width="5" style="1" customWidth="1"/>
    <col min="15576" max="15591" width="4.44140625" style="1" customWidth="1"/>
    <col min="15592" max="15592" width="6.44140625" style="1" customWidth="1"/>
    <col min="15593" max="15598" width="4.44140625" style="1" customWidth="1"/>
    <col min="15599" max="15600" width="8.88671875" style="1"/>
    <col min="15601" max="15601" width="6.33203125" style="1" customWidth="1"/>
    <col min="15602" max="15602" width="2" style="1" customWidth="1"/>
    <col min="15603" max="15603" width="6.109375" style="1" customWidth="1"/>
    <col min="15604" max="15828" width="8.88671875" style="1"/>
    <col min="15829" max="15829" width="5.109375" style="1" customWidth="1"/>
    <col min="15830" max="15830" width="15.33203125" style="1" customWidth="1"/>
    <col min="15831" max="15831" width="5" style="1" customWidth="1"/>
    <col min="15832" max="15847" width="4.44140625" style="1" customWidth="1"/>
    <col min="15848" max="15848" width="6.44140625" style="1" customWidth="1"/>
    <col min="15849" max="15854" width="4.44140625" style="1" customWidth="1"/>
    <col min="15855" max="15856" width="8.88671875" style="1"/>
    <col min="15857" max="15857" width="6.33203125" style="1" customWidth="1"/>
    <col min="15858" max="15858" width="2" style="1" customWidth="1"/>
    <col min="15859" max="15859" width="6.109375" style="1" customWidth="1"/>
    <col min="15860" max="16084" width="8.88671875" style="1"/>
    <col min="16085" max="16085" width="5.109375" style="1" customWidth="1"/>
    <col min="16086" max="16086" width="15.33203125" style="1" customWidth="1"/>
    <col min="16087" max="16087" width="5" style="1" customWidth="1"/>
    <col min="16088" max="16103" width="4.44140625" style="1" customWidth="1"/>
    <col min="16104" max="16104" width="6.44140625" style="1" customWidth="1"/>
    <col min="16105" max="16110" width="4.44140625" style="1" customWidth="1"/>
    <col min="16111" max="16112" width="8.88671875" style="1"/>
    <col min="16113" max="16113" width="6.33203125" style="1" customWidth="1"/>
    <col min="16114" max="16114" width="2" style="1" customWidth="1"/>
    <col min="16115" max="16115" width="6.109375" style="1" customWidth="1"/>
    <col min="16116" max="16349" width="8.88671875" style="1"/>
    <col min="16350" max="16384" width="9.109375" style="1" customWidth="1"/>
  </cols>
  <sheetData>
    <row r="1" spans="1:25" ht="29.25" customHeight="1" thickBot="1" x14ac:dyDescent="0.35">
      <c r="A1" s="266" t="s">
        <v>96</v>
      </c>
      <c r="B1" s="192" t="str">
        <f>A2</f>
        <v>Raškovice A</v>
      </c>
      <c r="C1" s="193"/>
      <c r="D1" s="193"/>
      <c r="E1" s="194" t="str">
        <f>A6</f>
        <v>Raškovice B</v>
      </c>
      <c r="F1" s="195"/>
      <c r="G1" s="196"/>
      <c r="H1" s="192" t="str">
        <f>A10</f>
        <v>Raškovice C</v>
      </c>
      <c r="I1" s="193"/>
      <c r="J1" s="193"/>
      <c r="K1" s="197" t="str">
        <f>A14</f>
        <v>Raškovice D</v>
      </c>
      <c r="L1" s="198"/>
      <c r="M1" s="199"/>
      <c r="N1" s="193" t="str">
        <f>A18</f>
        <v>Red Volley A</v>
      </c>
      <c r="O1" s="193"/>
      <c r="P1" s="200"/>
      <c r="Q1" s="197" t="s">
        <v>42</v>
      </c>
      <c r="R1" s="198"/>
      <c r="S1" s="199"/>
      <c r="T1" s="35" t="s">
        <v>43</v>
      </c>
      <c r="U1" s="192" t="s">
        <v>44</v>
      </c>
      <c r="V1" s="193"/>
      <c r="W1" s="200"/>
      <c r="X1" s="38" t="s">
        <v>45</v>
      </c>
      <c r="Y1" s="35" t="s">
        <v>46</v>
      </c>
    </row>
    <row r="2" spans="1:25" ht="19.95" customHeight="1" thickBot="1" x14ac:dyDescent="0.3">
      <c r="A2" s="207" t="s">
        <v>11</v>
      </c>
      <c r="B2" s="243"/>
      <c r="C2" s="244"/>
      <c r="D2" s="244"/>
      <c r="E2" s="48">
        <v>1</v>
      </c>
      <c r="F2" s="49" t="s">
        <v>0</v>
      </c>
      <c r="G2" s="50">
        <v>1</v>
      </c>
      <c r="H2" s="48">
        <v>0</v>
      </c>
      <c r="I2" s="49" t="s">
        <v>0</v>
      </c>
      <c r="J2" s="50">
        <v>2</v>
      </c>
      <c r="K2" s="48">
        <v>2</v>
      </c>
      <c r="L2" s="49" t="s">
        <v>0</v>
      </c>
      <c r="M2" s="50">
        <v>0</v>
      </c>
      <c r="N2" s="48">
        <v>2</v>
      </c>
      <c r="O2" s="49" t="s">
        <v>0</v>
      </c>
      <c r="P2" s="50">
        <v>0</v>
      </c>
      <c r="Q2" s="214">
        <f>E2+H2+K2+N2</f>
        <v>5</v>
      </c>
      <c r="R2" s="201" t="s">
        <v>0</v>
      </c>
      <c r="S2" s="204">
        <f>G2+J2+M2+P2</f>
        <v>3</v>
      </c>
      <c r="T2" s="214">
        <f>Q2</f>
        <v>5</v>
      </c>
      <c r="U2" s="183">
        <f>E5+H5+K5+N5</f>
        <v>159</v>
      </c>
      <c r="V2" s="186" t="s">
        <v>0</v>
      </c>
      <c r="W2" s="189">
        <f>G5+J5+M5+P5</f>
        <v>123</v>
      </c>
      <c r="X2" s="217">
        <f>U2/W2</f>
        <v>1.2926829268292683</v>
      </c>
      <c r="Y2" s="270">
        <v>3</v>
      </c>
    </row>
    <row r="3" spans="1:25" ht="19.95" customHeight="1" x14ac:dyDescent="0.25">
      <c r="A3" s="208"/>
      <c r="B3" s="245"/>
      <c r="C3" s="246"/>
      <c r="D3" s="246"/>
      <c r="E3" s="51">
        <v>13</v>
      </c>
      <c r="F3" s="52" t="s">
        <v>0</v>
      </c>
      <c r="G3" s="53">
        <v>19</v>
      </c>
      <c r="H3" s="54">
        <v>15</v>
      </c>
      <c r="I3" s="55" t="s">
        <v>0</v>
      </c>
      <c r="J3" s="56">
        <v>20</v>
      </c>
      <c r="K3" s="57">
        <v>18</v>
      </c>
      <c r="L3" s="55" t="s">
        <v>0</v>
      </c>
      <c r="M3" s="56">
        <v>16</v>
      </c>
      <c r="N3" s="57">
        <v>28</v>
      </c>
      <c r="O3" s="55" t="s">
        <v>0</v>
      </c>
      <c r="P3" s="56">
        <v>14</v>
      </c>
      <c r="Q3" s="215"/>
      <c r="R3" s="202"/>
      <c r="S3" s="205"/>
      <c r="T3" s="215"/>
      <c r="U3" s="184"/>
      <c r="V3" s="187"/>
      <c r="W3" s="190"/>
      <c r="X3" s="218"/>
      <c r="Y3" s="271"/>
    </row>
    <row r="4" spans="1:25" ht="19.95" customHeight="1" thickBot="1" x14ac:dyDescent="0.3">
      <c r="A4" s="208"/>
      <c r="B4" s="245"/>
      <c r="C4" s="246"/>
      <c r="D4" s="246"/>
      <c r="E4" s="58">
        <v>24</v>
      </c>
      <c r="F4" s="59" t="s">
        <v>0</v>
      </c>
      <c r="G4" s="60">
        <v>12</v>
      </c>
      <c r="H4" s="54">
        <v>16</v>
      </c>
      <c r="I4" s="61" t="s">
        <v>0</v>
      </c>
      <c r="J4" s="56">
        <v>17</v>
      </c>
      <c r="K4" s="57">
        <v>21</v>
      </c>
      <c r="L4" s="61" t="s">
        <v>0</v>
      </c>
      <c r="M4" s="56">
        <v>14</v>
      </c>
      <c r="N4" s="57">
        <v>24</v>
      </c>
      <c r="O4" s="61" t="s">
        <v>0</v>
      </c>
      <c r="P4" s="56">
        <v>11</v>
      </c>
      <c r="Q4" s="215"/>
      <c r="R4" s="202"/>
      <c r="S4" s="205"/>
      <c r="T4" s="215"/>
      <c r="U4" s="184"/>
      <c r="V4" s="187"/>
      <c r="W4" s="190"/>
      <c r="X4" s="218"/>
      <c r="Y4" s="271"/>
    </row>
    <row r="5" spans="1:25" ht="19.95" customHeight="1" thickBot="1" x14ac:dyDescent="0.35">
      <c r="A5" s="209"/>
      <c r="B5" s="245"/>
      <c r="C5" s="246"/>
      <c r="D5" s="246"/>
      <c r="E5" s="62">
        <f>SUM(E3:E4)</f>
        <v>37</v>
      </c>
      <c r="F5" s="63" t="s">
        <v>0</v>
      </c>
      <c r="G5" s="64">
        <f>SUM(G3:G4)</f>
        <v>31</v>
      </c>
      <c r="H5" s="64">
        <f>H3+H4</f>
        <v>31</v>
      </c>
      <c r="I5" s="63" t="s">
        <v>0</v>
      </c>
      <c r="J5" s="65">
        <f>J3+J4</f>
        <v>37</v>
      </c>
      <c r="K5" s="66">
        <f>K3+K4</f>
        <v>39</v>
      </c>
      <c r="L5" s="63" t="s">
        <v>0</v>
      </c>
      <c r="M5" s="65">
        <f>SUM(M3:M4)</f>
        <v>30</v>
      </c>
      <c r="N5" s="66">
        <f>N3+N4</f>
        <v>52</v>
      </c>
      <c r="O5" s="63" t="s">
        <v>0</v>
      </c>
      <c r="P5" s="65">
        <f>SUM(P3:P4)</f>
        <v>25</v>
      </c>
      <c r="Q5" s="216"/>
      <c r="R5" s="203"/>
      <c r="S5" s="206"/>
      <c r="T5" s="216"/>
      <c r="U5" s="185"/>
      <c r="V5" s="188"/>
      <c r="W5" s="191"/>
      <c r="X5" s="219"/>
      <c r="Y5" s="272"/>
    </row>
    <row r="6" spans="1:25" ht="19.95" customHeight="1" thickBot="1" x14ac:dyDescent="0.35">
      <c r="A6" s="207" t="s">
        <v>12</v>
      </c>
      <c r="B6" s="67">
        <f>G2</f>
        <v>1</v>
      </c>
      <c r="C6" s="68" t="s">
        <v>0</v>
      </c>
      <c r="D6" s="69">
        <f>E2</f>
        <v>1</v>
      </c>
      <c r="E6" s="247"/>
      <c r="F6" s="248"/>
      <c r="G6" s="249"/>
      <c r="H6" s="67">
        <v>2</v>
      </c>
      <c r="I6" s="68" t="s">
        <v>0</v>
      </c>
      <c r="J6" s="69">
        <v>0</v>
      </c>
      <c r="K6" s="67">
        <v>2</v>
      </c>
      <c r="L6" s="68" t="s">
        <v>0</v>
      </c>
      <c r="M6" s="70">
        <v>0</v>
      </c>
      <c r="N6" s="67">
        <v>2</v>
      </c>
      <c r="O6" s="68" t="s">
        <v>0</v>
      </c>
      <c r="P6" s="70">
        <v>0</v>
      </c>
      <c r="Q6" s="180">
        <f>B6+H6+K6+N6</f>
        <v>7</v>
      </c>
      <c r="R6" s="201" t="s">
        <v>0</v>
      </c>
      <c r="S6" s="204">
        <f>D6+J6+M6+P6</f>
        <v>1</v>
      </c>
      <c r="T6" s="180">
        <f>Q6</f>
        <v>7</v>
      </c>
      <c r="U6" s="183">
        <f>B9+H9+K9+N9</f>
        <v>164</v>
      </c>
      <c r="V6" s="186" t="s">
        <v>0</v>
      </c>
      <c r="W6" s="189">
        <f>D9+J9+M9+P9</f>
        <v>130</v>
      </c>
      <c r="X6" s="217">
        <f>U6/W6</f>
        <v>1.2615384615384615</v>
      </c>
      <c r="Y6" s="270">
        <v>1</v>
      </c>
    </row>
    <row r="7" spans="1:25" ht="19.95" customHeight="1" x14ac:dyDescent="0.3">
      <c r="A7" s="208"/>
      <c r="B7" s="71">
        <f>G3</f>
        <v>19</v>
      </c>
      <c r="C7" s="72" t="s">
        <v>0</v>
      </c>
      <c r="D7" s="73">
        <f>E3</f>
        <v>13</v>
      </c>
      <c r="E7" s="250"/>
      <c r="F7" s="251"/>
      <c r="G7" s="252"/>
      <c r="H7" s="74">
        <v>20</v>
      </c>
      <c r="I7" s="72" t="s">
        <v>0</v>
      </c>
      <c r="J7" s="75">
        <v>15</v>
      </c>
      <c r="K7" s="71">
        <v>24</v>
      </c>
      <c r="L7" s="72" t="s">
        <v>0</v>
      </c>
      <c r="M7" s="75">
        <v>16</v>
      </c>
      <c r="N7" s="71">
        <v>22</v>
      </c>
      <c r="O7" s="72" t="s">
        <v>0</v>
      </c>
      <c r="P7" s="75">
        <v>12</v>
      </c>
      <c r="Q7" s="181"/>
      <c r="R7" s="202"/>
      <c r="S7" s="205"/>
      <c r="T7" s="181"/>
      <c r="U7" s="184"/>
      <c r="V7" s="187"/>
      <c r="W7" s="190"/>
      <c r="X7" s="218"/>
      <c r="Y7" s="271"/>
    </row>
    <row r="8" spans="1:25" ht="19.95" customHeight="1" thickBot="1" x14ac:dyDescent="0.35">
      <c r="A8" s="208"/>
      <c r="B8" s="71">
        <f>G4</f>
        <v>12</v>
      </c>
      <c r="C8" s="76" t="s">
        <v>0</v>
      </c>
      <c r="D8" s="73">
        <f>E4</f>
        <v>24</v>
      </c>
      <c r="E8" s="250"/>
      <c r="F8" s="251"/>
      <c r="G8" s="252"/>
      <c r="H8" s="74">
        <v>21</v>
      </c>
      <c r="I8" s="76" t="s">
        <v>0</v>
      </c>
      <c r="J8" s="75">
        <v>18</v>
      </c>
      <c r="K8" s="71">
        <v>23</v>
      </c>
      <c r="L8" s="76" t="s">
        <v>0</v>
      </c>
      <c r="M8" s="75">
        <v>17</v>
      </c>
      <c r="N8" s="71">
        <v>23</v>
      </c>
      <c r="O8" s="76" t="s">
        <v>0</v>
      </c>
      <c r="P8" s="75">
        <v>15</v>
      </c>
      <c r="Q8" s="181"/>
      <c r="R8" s="202"/>
      <c r="S8" s="205"/>
      <c r="T8" s="181"/>
      <c r="U8" s="184"/>
      <c r="V8" s="187"/>
      <c r="W8" s="190"/>
      <c r="X8" s="218"/>
      <c r="Y8" s="271"/>
    </row>
    <row r="9" spans="1:25" ht="19.95" customHeight="1" thickBot="1" x14ac:dyDescent="0.35">
      <c r="A9" s="209"/>
      <c r="B9" s="62">
        <f>SUM(B7:B8)</f>
        <v>31</v>
      </c>
      <c r="C9" s="77" t="s">
        <v>0</v>
      </c>
      <c r="D9" s="78">
        <f>SUM(D7:D8)</f>
        <v>37</v>
      </c>
      <c r="E9" s="253"/>
      <c r="F9" s="254"/>
      <c r="G9" s="255"/>
      <c r="H9" s="62">
        <f>H7+H8</f>
        <v>41</v>
      </c>
      <c r="I9" s="77" t="s">
        <v>0</v>
      </c>
      <c r="J9" s="78">
        <f>J7+J8</f>
        <v>33</v>
      </c>
      <c r="K9" s="62">
        <f>K7+K8</f>
        <v>47</v>
      </c>
      <c r="L9" s="77" t="s">
        <v>0</v>
      </c>
      <c r="M9" s="79">
        <f>SUM(M7:M8)</f>
        <v>33</v>
      </c>
      <c r="N9" s="62">
        <f>N7+N8</f>
        <v>45</v>
      </c>
      <c r="O9" s="77" t="s">
        <v>0</v>
      </c>
      <c r="P9" s="79">
        <f>SUM(P7:P8)</f>
        <v>27</v>
      </c>
      <c r="Q9" s="182"/>
      <c r="R9" s="203"/>
      <c r="S9" s="206"/>
      <c r="T9" s="182"/>
      <c r="U9" s="185"/>
      <c r="V9" s="188"/>
      <c r="W9" s="191"/>
      <c r="X9" s="219"/>
      <c r="Y9" s="272"/>
    </row>
    <row r="10" spans="1:25" ht="19.95" customHeight="1" thickBot="1" x14ac:dyDescent="0.35">
      <c r="A10" s="207" t="s">
        <v>13</v>
      </c>
      <c r="B10" s="67">
        <f>J2</f>
        <v>2</v>
      </c>
      <c r="C10" s="68" t="s">
        <v>0</v>
      </c>
      <c r="D10" s="70">
        <f>H2</f>
        <v>0</v>
      </c>
      <c r="E10" s="67">
        <f>J6</f>
        <v>0</v>
      </c>
      <c r="F10" s="68" t="s">
        <v>0</v>
      </c>
      <c r="G10" s="69">
        <f>H6</f>
        <v>2</v>
      </c>
      <c r="H10" s="251"/>
      <c r="I10" s="251"/>
      <c r="J10" s="251"/>
      <c r="K10" s="67">
        <v>2</v>
      </c>
      <c r="L10" s="68" t="s">
        <v>0</v>
      </c>
      <c r="M10" s="70">
        <v>0</v>
      </c>
      <c r="N10" s="67">
        <v>2</v>
      </c>
      <c r="O10" s="68" t="s">
        <v>0</v>
      </c>
      <c r="P10" s="70">
        <v>0</v>
      </c>
      <c r="Q10" s="221">
        <f>B10+E10+K10+N10</f>
        <v>6</v>
      </c>
      <c r="R10" s="201" t="s">
        <v>0</v>
      </c>
      <c r="S10" s="204">
        <f>D10+G10+M10+P10</f>
        <v>2</v>
      </c>
      <c r="T10" s="221">
        <f>Q10</f>
        <v>6</v>
      </c>
      <c r="U10" s="183">
        <f>B13+E13+K13+N13</f>
        <v>157</v>
      </c>
      <c r="V10" s="186" t="s">
        <v>0</v>
      </c>
      <c r="W10" s="189">
        <f>D13+G13+M13+P13</f>
        <v>131</v>
      </c>
      <c r="X10" s="217">
        <f>U10/W10</f>
        <v>1.1984732824427482</v>
      </c>
      <c r="Y10" s="270">
        <v>2</v>
      </c>
    </row>
    <row r="11" spans="1:25" ht="19.95" customHeight="1" x14ac:dyDescent="0.3">
      <c r="A11" s="208"/>
      <c r="B11" s="71">
        <f>J3</f>
        <v>20</v>
      </c>
      <c r="C11" s="72" t="s">
        <v>0</v>
      </c>
      <c r="D11" s="75">
        <f>H3</f>
        <v>15</v>
      </c>
      <c r="E11" s="71">
        <f>J7</f>
        <v>15</v>
      </c>
      <c r="F11" s="72" t="s">
        <v>0</v>
      </c>
      <c r="G11" s="73">
        <f>H7</f>
        <v>20</v>
      </c>
      <c r="H11" s="251"/>
      <c r="I11" s="251"/>
      <c r="J11" s="251"/>
      <c r="K11" s="74">
        <v>19</v>
      </c>
      <c r="L11" s="72" t="s">
        <v>0</v>
      </c>
      <c r="M11" s="80">
        <v>14</v>
      </c>
      <c r="N11" s="74">
        <v>24</v>
      </c>
      <c r="O11" s="72" t="s">
        <v>0</v>
      </c>
      <c r="P11" s="80">
        <v>14</v>
      </c>
      <c r="Q11" s="222"/>
      <c r="R11" s="202"/>
      <c r="S11" s="205"/>
      <c r="T11" s="222"/>
      <c r="U11" s="184"/>
      <c r="V11" s="187"/>
      <c r="W11" s="190"/>
      <c r="X11" s="218"/>
      <c r="Y11" s="271"/>
    </row>
    <row r="12" spans="1:25" ht="19.95" customHeight="1" thickBot="1" x14ac:dyDescent="0.35">
      <c r="A12" s="208"/>
      <c r="B12" s="71">
        <f>J4</f>
        <v>17</v>
      </c>
      <c r="C12" s="76" t="s">
        <v>0</v>
      </c>
      <c r="D12" s="75">
        <f>H4</f>
        <v>16</v>
      </c>
      <c r="E12" s="71">
        <f>J8</f>
        <v>18</v>
      </c>
      <c r="F12" s="76" t="s">
        <v>0</v>
      </c>
      <c r="G12" s="73">
        <f>H8</f>
        <v>21</v>
      </c>
      <c r="H12" s="251"/>
      <c r="I12" s="251"/>
      <c r="J12" s="251"/>
      <c r="K12" s="74">
        <v>22</v>
      </c>
      <c r="L12" s="76" t="s">
        <v>0</v>
      </c>
      <c r="M12" s="80">
        <v>15</v>
      </c>
      <c r="N12" s="74">
        <v>22</v>
      </c>
      <c r="O12" s="76" t="s">
        <v>0</v>
      </c>
      <c r="P12" s="80">
        <v>16</v>
      </c>
      <c r="Q12" s="222"/>
      <c r="R12" s="202"/>
      <c r="S12" s="205"/>
      <c r="T12" s="222"/>
      <c r="U12" s="184"/>
      <c r="V12" s="187"/>
      <c r="W12" s="190"/>
      <c r="X12" s="218"/>
      <c r="Y12" s="271"/>
    </row>
    <row r="13" spans="1:25" ht="19.95" customHeight="1" thickBot="1" x14ac:dyDescent="0.35">
      <c r="A13" s="209"/>
      <c r="B13" s="62">
        <f>SUM(B11:B12)</f>
        <v>37</v>
      </c>
      <c r="C13" s="77" t="s">
        <v>0</v>
      </c>
      <c r="D13" s="79">
        <f>SUM(D11:D12)</f>
        <v>31</v>
      </c>
      <c r="E13" s="62">
        <f>SUM(E11:E12)</f>
        <v>33</v>
      </c>
      <c r="F13" s="77" t="s">
        <v>0</v>
      </c>
      <c r="G13" s="78">
        <f>SUM(G11:G12)</f>
        <v>41</v>
      </c>
      <c r="H13" s="251"/>
      <c r="I13" s="251"/>
      <c r="J13" s="251"/>
      <c r="K13" s="62">
        <f>SUM(K11:K12)</f>
        <v>41</v>
      </c>
      <c r="L13" s="77" t="s">
        <v>0</v>
      </c>
      <c r="M13" s="79">
        <f>SUM(M11:M12)</f>
        <v>29</v>
      </c>
      <c r="N13" s="62">
        <f>SUM(N11:N12)</f>
        <v>46</v>
      </c>
      <c r="O13" s="77" t="s">
        <v>0</v>
      </c>
      <c r="P13" s="79">
        <f>SUM(P11:P12)</f>
        <v>30</v>
      </c>
      <c r="Q13" s="223"/>
      <c r="R13" s="203"/>
      <c r="S13" s="206"/>
      <c r="T13" s="223"/>
      <c r="U13" s="185"/>
      <c r="V13" s="188"/>
      <c r="W13" s="191"/>
      <c r="X13" s="219"/>
      <c r="Y13" s="272"/>
    </row>
    <row r="14" spans="1:25" ht="19.95" customHeight="1" thickBot="1" x14ac:dyDescent="0.35">
      <c r="A14" s="207" t="s">
        <v>14</v>
      </c>
      <c r="B14" s="67">
        <f>M2</f>
        <v>0</v>
      </c>
      <c r="C14" s="68" t="s">
        <v>0</v>
      </c>
      <c r="D14" s="70">
        <f>K2</f>
        <v>2</v>
      </c>
      <c r="E14" s="67">
        <f>M6</f>
        <v>0</v>
      </c>
      <c r="F14" s="68" t="s">
        <v>0</v>
      </c>
      <c r="G14" s="70">
        <f>K6</f>
        <v>2</v>
      </c>
      <c r="H14" s="67">
        <f>M10</f>
        <v>0</v>
      </c>
      <c r="I14" s="68" t="s">
        <v>0</v>
      </c>
      <c r="J14" s="69">
        <f>K10</f>
        <v>2</v>
      </c>
      <c r="K14" s="251"/>
      <c r="L14" s="251"/>
      <c r="M14" s="251"/>
      <c r="N14" s="67">
        <v>2</v>
      </c>
      <c r="O14" s="68" t="s">
        <v>0</v>
      </c>
      <c r="P14" s="70">
        <v>0</v>
      </c>
      <c r="Q14" s="232">
        <f>B14+E14+H14+N14</f>
        <v>2</v>
      </c>
      <c r="R14" s="201" t="s">
        <v>0</v>
      </c>
      <c r="S14" s="235">
        <f>D14+G14+J14+P14</f>
        <v>6</v>
      </c>
      <c r="T14" s="232">
        <f>Q14</f>
        <v>2</v>
      </c>
      <c r="U14" s="238">
        <f>B17+E17+H17+N17</f>
        <v>133</v>
      </c>
      <c r="V14" s="186" t="s">
        <v>0</v>
      </c>
      <c r="W14" s="189">
        <f>D17+G17+J17+P17</f>
        <v>159</v>
      </c>
      <c r="X14" s="217">
        <f>U14/W14</f>
        <v>0.83647798742138368</v>
      </c>
      <c r="Y14" s="270">
        <v>4</v>
      </c>
    </row>
    <row r="15" spans="1:25" ht="19.95" customHeight="1" x14ac:dyDescent="0.3">
      <c r="A15" s="208"/>
      <c r="B15" s="71">
        <f>M3</f>
        <v>16</v>
      </c>
      <c r="C15" s="72" t="s">
        <v>0</v>
      </c>
      <c r="D15" s="75">
        <f>K3</f>
        <v>18</v>
      </c>
      <c r="E15" s="71">
        <f>M7</f>
        <v>16</v>
      </c>
      <c r="F15" s="72" t="s">
        <v>0</v>
      </c>
      <c r="G15" s="75">
        <f>K7</f>
        <v>24</v>
      </c>
      <c r="H15" s="71">
        <f>M11</f>
        <v>14</v>
      </c>
      <c r="I15" s="72" t="s">
        <v>0</v>
      </c>
      <c r="J15" s="73">
        <f>K11</f>
        <v>19</v>
      </c>
      <c r="K15" s="251"/>
      <c r="L15" s="251"/>
      <c r="M15" s="251"/>
      <c r="N15" s="74">
        <v>22</v>
      </c>
      <c r="O15" s="72" t="s">
        <v>0</v>
      </c>
      <c r="P15" s="80">
        <v>17</v>
      </c>
      <c r="Q15" s="233"/>
      <c r="R15" s="202"/>
      <c r="S15" s="236"/>
      <c r="T15" s="233"/>
      <c r="U15" s="239"/>
      <c r="V15" s="187"/>
      <c r="W15" s="190"/>
      <c r="X15" s="218"/>
      <c r="Y15" s="271"/>
    </row>
    <row r="16" spans="1:25" ht="19.95" customHeight="1" thickBot="1" x14ac:dyDescent="0.35">
      <c r="A16" s="208"/>
      <c r="B16" s="71">
        <f>M4</f>
        <v>14</v>
      </c>
      <c r="C16" s="76" t="s">
        <v>0</v>
      </c>
      <c r="D16" s="75">
        <f>K4</f>
        <v>21</v>
      </c>
      <c r="E16" s="71">
        <f>M8</f>
        <v>17</v>
      </c>
      <c r="F16" s="76" t="s">
        <v>0</v>
      </c>
      <c r="G16" s="75">
        <f>K8</f>
        <v>23</v>
      </c>
      <c r="H16" s="71">
        <f>M12</f>
        <v>15</v>
      </c>
      <c r="I16" s="76" t="s">
        <v>0</v>
      </c>
      <c r="J16" s="73">
        <f>K12</f>
        <v>22</v>
      </c>
      <c r="K16" s="251"/>
      <c r="L16" s="251"/>
      <c r="M16" s="251"/>
      <c r="N16" s="74">
        <v>19</v>
      </c>
      <c r="O16" s="76" t="s">
        <v>0</v>
      </c>
      <c r="P16" s="80">
        <v>15</v>
      </c>
      <c r="Q16" s="233"/>
      <c r="R16" s="202"/>
      <c r="S16" s="236"/>
      <c r="T16" s="233"/>
      <c r="U16" s="239"/>
      <c r="V16" s="187"/>
      <c r="W16" s="190"/>
      <c r="X16" s="218"/>
      <c r="Y16" s="271"/>
    </row>
    <row r="17" spans="1:25" ht="19.95" customHeight="1" thickBot="1" x14ac:dyDescent="0.35">
      <c r="A17" s="209"/>
      <c r="B17" s="62">
        <f>SUM(B15:B16)</f>
        <v>30</v>
      </c>
      <c r="C17" s="77" t="s">
        <v>0</v>
      </c>
      <c r="D17" s="79">
        <f>SUM(D15:D16)</f>
        <v>39</v>
      </c>
      <c r="E17" s="62">
        <f>SUM(E15:E16)</f>
        <v>33</v>
      </c>
      <c r="F17" s="77" t="s">
        <v>0</v>
      </c>
      <c r="G17" s="79">
        <f>SUM(G15:G16)</f>
        <v>47</v>
      </c>
      <c r="H17" s="62">
        <f>SUM(H15:H16)</f>
        <v>29</v>
      </c>
      <c r="I17" s="77" t="s">
        <v>0</v>
      </c>
      <c r="J17" s="78">
        <f>SUM(J15:J16)</f>
        <v>41</v>
      </c>
      <c r="K17" s="254"/>
      <c r="L17" s="254"/>
      <c r="M17" s="254"/>
      <c r="N17" s="62">
        <f>N15+N16</f>
        <v>41</v>
      </c>
      <c r="O17" s="77" t="s">
        <v>0</v>
      </c>
      <c r="P17" s="79">
        <f>SUM(P15:P16)</f>
        <v>32</v>
      </c>
      <c r="Q17" s="234"/>
      <c r="R17" s="203"/>
      <c r="S17" s="237"/>
      <c r="T17" s="234"/>
      <c r="U17" s="240"/>
      <c r="V17" s="241"/>
      <c r="W17" s="242"/>
      <c r="X17" s="219"/>
      <c r="Y17" s="272"/>
    </row>
    <row r="18" spans="1:25" ht="19.95" customHeight="1" thickBot="1" x14ac:dyDescent="0.3">
      <c r="A18" s="207" t="s">
        <v>59</v>
      </c>
      <c r="B18" s="67">
        <f>P2</f>
        <v>0</v>
      </c>
      <c r="C18" s="68" t="s">
        <v>0</v>
      </c>
      <c r="D18" s="70">
        <f>N2</f>
        <v>2</v>
      </c>
      <c r="E18" s="67">
        <f>P6</f>
        <v>0</v>
      </c>
      <c r="F18" s="68" t="s">
        <v>0</v>
      </c>
      <c r="G18" s="70">
        <f>N6</f>
        <v>2</v>
      </c>
      <c r="H18" s="67">
        <f>P10</f>
        <v>0</v>
      </c>
      <c r="I18" s="68" t="s">
        <v>0</v>
      </c>
      <c r="J18" s="69">
        <f>N10</f>
        <v>2</v>
      </c>
      <c r="K18" s="50">
        <f>P14</f>
        <v>0</v>
      </c>
      <c r="L18" s="68" t="s">
        <v>0</v>
      </c>
      <c r="M18" s="48">
        <f>N14</f>
        <v>2</v>
      </c>
      <c r="N18" s="247"/>
      <c r="O18" s="248"/>
      <c r="P18" s="249"/>
      <c r="Q18" s="232">
        <f>B18+E18+H18+K18</f>
        <v>0</v>
      </c>
      <c r="R18" s="201" t="s">
        <v>0</v>
      </c>
      <c r="S18" s="235">
        <f>D18+G18+J18+M18</f>
        <v>8</v>
      </c>
      <c r="T18" s="232">
        <f>Q18</f>
        <v>0</v>
      </c>
      <c r="U18" s="238">
        <f>B21+E21+H21+K21</f>
        <v>114</v>
      </c>
      <c r="V18" s="186" t="s">
        <v>0</v>
      </c>
      <c r="W18" s="189">
        <f>D21+G21+J21+M21</f>
        <v>184</v>
      </c>
      <c r="X18" s="217">
        <f>U18/W18</f>
        <v>0.61956521739130432</v>
      </c>
      <c r="Y18" s="270">
        <v>5</v>
      </c>
    </row>
    <row r="19" spans="1:25" ht="19.95" customHeight="1" x14ac:dyDescent="0.3">
      <c r="A19" s="208"/>
      <c r="B19" s="71">
        <f>P3</f>
        <v>14</v>
      </c>
      <c r="C19" s="72" t="s">
        <v>0</v>
      </c>
      <c r="D19" s="75">
        <f>N3</f>
        <v>28</v>
      </c>
      <c r="E19" s="71">
        <f>P7</f>
        <v>12</v>
      </c>
      <c r="F19" s="72" t="s">
        <v>0</v>
      </c>
      <c r="G19" s="75">
        <f>N7</f>
        <v>22</v>
      </c>
      <c r="H19" s="71">
        <f>P11</f>
        <v>14</v>
      </c>
      <c r="I19" s="72" t="s">
        <v>0</v>
      </c>
      <c r="J19" s="73">
        <f>N11</f>
        <v>24</v>
      </c>
      <c r="K19" s="74">
        <f>P15</f>
        <v>17</v>
      </c>
      <c r="L19" s="72" t="s">
        <v>0</v>
      </c>
      <c r="M19" s="81">
        <f>N15</f>
        <v>22</v>
      </c>
      <c r="N19" s="250"/>
      <c r="O19" s="251"/>
      <c r="P19" s="252"/>
      <c r="Q19" s="233"/>
      <c r="R19" s="202"/>
      <c r="S19" s="236"/>
      <c r="T19" s="233"/>
      <c r="U19" s="239"/>
      <c r="V19" s="187"/>
      <c r="W19" s="190"/>
      <c r="X19" s="218"/>
      <c r="Y19" s="271"/>
    </row>
    <row r="20" spans="1:25" ht="19.95" customHeight="1" thickBot="1" x14ac:dyDescent="0.35">
      <c r="A20" s="208"/>
      <c r="B20" s="71">
        <f>P4</f>
        <v>11</v>
      </c>
      <c r="C20" s="76" t="s">
        <v>0</v>
      </c>
      <c r="D20" s="75">
        <f>N4</f>
        <v>24</v>
      </c>
      <c r="E20" s="71">
        <f>P8</f>
        <v>15</v>
      </c>
      <c r="F20" s="76" t="s">
        <v>0</v>
      </c>
      <c r="G20" s="75">
        <f>N8</f>
        <v>23</v>
      </c>
      <c r="H20" s="71">
        <f>P12</f>
        <v>16</v>
      </c>
      <c r="I20" s="76" t="s">
        <v>0</v>
      </c>
      <c r="J20" s="73">
        <f>N12</f>
        <v>22</v>
      </c>
      <c r="K20" s="74">
        <f>P16</f>
        <v>15</v>
      </c>
      <c r="L20" s="76" t="s">
        <v>0</v>
      </c>
      <c r="M20" s="81">
        <f>N16</f>
        <v>19</v>
      </c>
      <c r="N20" s="250"/>
      <c r="O20" s="251"/>
      <c r="P20" s="252"/>
      <c r="Q20" s="233"/>
      <c r="R20" s="202"/>
      <c r="S20" s="236"/>
      <c r="T20" s="233"/>
      <c r="U20" s="239"/>
      <c r="V20" s="187"/>
      <c r="W20" s="190"/>
      <c r="X20" s="218"/>
      <c r="Y20" s="271"/>
    </row>
    <row r="21" spans="1:25" ht="19.95" customHeight="1" thickBot="1" x14ac:dyDescent="0.35">
      <c r="A21" s="209"/>
      <c r="B21" s="62">
        <f>SUM(B19:B20)</f>
        <v>25</v>
      </c>
      <c r="C21" s="77" t="s">
        <v>0</v>
      </c>
      <c r="D21" s="79">
        <f>SUM(D19:D20)</f>
        <v>52</v>
      </c>
      <c r="E21" s="62">
        <f>SUM(E19:E20)</f>
        <v>27</v>
      </c>
      <c r="F21" s="77" t="s">
        <v>0</v>
      </c>
      <c r="G21" s="79">
        <f>SUM(G19:G20)</f>
        <v>45</v>
      </c>
      <c r="H21" s="62">
        <f>SUM(H19:H20)</f>
        <v>30</v>
      </c>
      <c r="I21" s="77" t="s">
        <v>0</v>
      </c>
      <c r="J21" s="78">
        <f>SUM(J19:J20)</f>
        <v>46</v>
      </c>
      <c r="K21" s="62">
        <f>SUM(K19:K20)</f>
        <v>32</v>
      </c>
      <c r="L21" s="77" t="s">
        <v>0</v>
      </c>
      <c r="M21" s="78">
        <f>SUM(M19:M20)</f>
        <v>41</v>
      </c>
      <c r="N21" s="253"/>
      <c r="O21" s="254"/>
      <c r="P21" s="255"/>
      <c r="Q21" s="234"/>
      <c r="R21" s="203"/>
      <c r="S21" s="237"/>
      <c r="T21" s="234"/>
      <c r="U21" s="240"/>
      <c r="V21" s="241"/>
      <c r="W21" s="242"/>
      <c r="X21" s="219"/>
      <c r="Y21" s="272"/>
    </row>
  </sheetData>
  <mergeCells count="62">
    <mergeCell ref="T18:T21"/>
    <mergeCell ref="U18:U21"/>
    <mergeCell ref="V18:V21"/>
    <mergeCell ref="W18:W21"/>
    <mergeCell ref="X18:X21"/>
    <mergeCell ref="Y18:Y21"/>
    <mergeCell ref="U14:U17"/>
    <mergeCell ref="V14:V17"/>
    <mergeCell ref="W14:W17"/>
    <mergeCell ref="X14:X17"/>
    <mergeCell ref="Y14:Y17"/>
    <mergeCell ref="A18:A21"/>
    <mergeCell ref="N18:P21"/>
    <mergeCell ref="Q18:Q21"/>
    <mergeCell ref="R18:R21"/>
    <mergeCell ref="S18:S21"/>
    <mergeCell ref="T14:T17"/>
    <mergeCell ref="A10:A13"/>
    <mergeCell ref="H10:J13"/>
    <mergeCell ref="Q10:Q13"/>
    <mergeCell ref="R10:R13"/>
    <mergeCell ref="S10:S13"/>
    <mergeCell ref="A14:A17"/>
    <mergeCell ref="K14:M17"/>
    <mergeCell ref="Q14:Q17"/>
    <mergeCell ref="R14:R17"/>
    <mergeCell ref="S14:S17"/>
    <mergeCell ref="T10:T13"/>
    <mergeCell ref="U10:U13"/>
    <mergeCell ref="V10:V13"/>
    <mergeCell ref="W10:W13"/>
    <mergeCell ref="X10:X13"/>
    <mergeCell ref="Y10:Y13"/>
    <mergeCell ref="A6:A9"/>
    <mergeCell ref="E6:G9"/>
    <mergeCell ref="Q6:Q9"/>
    <mergeCell ref="R6:R9"/>
    <mergeCell ref="S6:S9"/>
    <mergeCell ref="T6:T9"/>
    <mergeCell ref="X2:X5"/>
    <mergeCell ref="Y2:Y5"/>
    <mergeCell ref="U6:U9"/>
    <mergeCell ref="V6:V9"/>
    <mergeCell ref="W6:W9"/>
    <mergeCell ref="X6:X9"/>
    <mergeCell ref="Y6:Y9"/>
    <mergeCell ref="A2:A5"/>
    <mergeCell ref="B2:D5"/>
    <mergeCell ref="Q2:Q5"/>
    <mergeCell ref="R2:R5"/>
    <mergeCell ref="S2:S5"/>
    <mergeCell ref="T2:T5"/>
    <mergeCell ref="U2:U5"/>
    <mergeCell ref="V2:V5"/>
    <mergeCell ref="W2:W5"/>
    <mergeCell ref="U1:W1"/>
    <mergeCell ref="B1:D1"/>
    <mergeCell ref="E1:G1"/>
    <mergeCell ref="H1:J1"/>
    <mergeCell ref="K1:M1"/>
    <mergeCell ref="N1:P1"/>
    <mergeCell ref="Q1:S1"/>
  </mergeCells>
  <pageMargins left="0.25" right="0.25" top="0.75" bottom="0.75" header="0.3" footer="0.3"/>
  <pageSetup paperSize="9" scale="43" orientation="landscape" horizontalDpi="0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9</vt:i4>
      </vt:variant>
    </vt:vector>
  </HeadingPairs>
  <TitlesOfParts>
    <vt:vector size="9" baseType="lpstr">
      <vt:lpstr>INFO</vt:lpstr>
      <vt:lpstr>List1</vt:lpstr>
      <vt:lpstr>herní systém</vt:lpstr>
      <vt:lpstr>hromadná soupiska</vt:lpstr>
      <vt:lpstr> žlutá</vt:lpstr>
      <vt:lpstr>oranžová</vt:lpstr>
      <vt:lpstr>oranžovočervená</vt:lpstr>
      <vt:lpstr>červená</vt:lpstr>
      <vt:lpstr>ZELENÁ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Nikol Němcová</dc:creator>
  <cp:lastModifiedBy>Šárka</cp:lastModifiedBy>
  <cp:lastPrinted>2018-03-10T20:43:07Z</cp:lastPrinted>
  <dcterms:created xsi:type="dcterms:W3CDTF">2017-10-14T06:57:38Z</dcterms:created>
  <dcterms:modified xsi:type="dcterms:W3CDTF">2018-03-11T17:06:30Z</dcterms:modified>
</cp:coreProperties>
</file>